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akeviewcapitalpartner553.sharepoint.com/sites/InvestmentTeam/Shared Documents/Investments/Advisor Portal Materials/Model Portfolios/"/>
    </mc:Choice>
  </mc:AlternateContent>
  <xr:revisionPtr revIDLastSave="24" documentId="8_{FA4731D8-DD86-4270-BD21-F25C732DE814}" xr6:coauthVersionLast="47" xr6:coauthVersionMax="47" xr10:uidLastSave="{E41E7772-6C31-4EEE-9417-0D0A43EB5CCF}"/>
  <bookViews>
    <workbookView xWindow="25080" yWindow="-120" windowWidth="25440" windowHeight="15270" tabRatio="923" xr2:uid="{2035D96E-AA2A-4EB5-B025-E39E79565E81}"/>
  </bookViews>
  <sheets>
    <sheet name="Summary Offerings" sheetId="1" r:id="rId1"/>
    <sheet name="Concentrated" sheetId="2" r:id="rId2"/>
    <sheet name="Concentrated Tax" sheetId="3" r:id="rId3"/>
    <sheet name="Strategic Core" sheetId="4" r:id="rId4"/>
    <sheet name="Strategic Core Tax" sheetId="5" r:id="rId5"/>
    <sheet name="Strategic w Alts" sheetId="6" r:id="rId6"/>
    <sheet name="Strategic w Alts Tax" sheetId="7" r:id="rId7"/>
    <sheet name="Estate Core" sheetId="8" r:id="rId8"/>
    <sheet name="Estate Core Tax" sheetId="9" r:id="rId9"/>
    <sheet name="Estate w Alts" sheetId="10" r:id="rId10"/>
    <sheet name="Estate w Alts Tax" sheetId="11" r:id="rId11"/>
    <sheet name="Endowment w Alts" sheetId="12" r:id="rId12"/>
    <sheet name="Endowment w Alts Tax" sheetId="13" r:id="rId13"/>
    <sheet name="Bison Objectives Distribution" sheetId="14" r:id="rId14"/>
    <sheet name="Bison Objectives Balanced" sheetId="15" r:id="rId15"/>
    <sheet name="Bison Objectives Accumulation" sheetId="16" r:id="rId16"/>
    <sheet name="Bison Strategies" sheetId="17" r:id="rId17"/>
    <sheet name="Bison American Values" sheetId="18" r:id="rId18"/>
    <sheet name="LS - OVLs Strategic" sheetId="19" r:id="rId19"/>
    <sheet name="LS - OVLs Strategic Tax" sheetId="20" r:id="rId20"/>
    <sheet name="LS - OVLs Estate w Alts" sheetId="21" r:id="rId21"/>
    <sheet name="LS - OVLs Estate w Alts Tax" sheetId="22" r:id="rId22"/>
    <sheet name="LS - OVLs Endowment w Alts" sheetId="23" r:id="rId23"/>
    <sheet name="LS - OVLs Endowment w Alts TS" sheetId="24" r:id="rId24"/>
  </sheets>
  <definedNames>
    <definedName name="_xlnm.Print_Area" localSheetId="17">'Bison American Values'!$A$3:$D$74</definedName>
    <definedName name="_xlnm.Print_Area" localSheetId="15">'Bison Objectives Accumulation'!$A$3:$F$28</definedName>
    <definedName name="_xlnm.Print_Area" localSheetId="14">'Bison Objectives Balanced'!$A$3:$F$39</definedName>
    <definedName name="_xlnm.Print_Area" localSheetId="13">'Bison Objectives Distribution'!$A$3:$F$30</definedName>
    <definedName name="_xlnm.Print_Area" localSheetId="11">'Endowment w Alts'!$A$3:$I$30</definedName>
    <definedName name="_xlnm.Print_Area" localSheetId="12">'Endowment w Alts Tax'!$A$3:$I$28</definedName>
    <definedName name="_xlnm.Print_Area" localSheetId="7">'Estate Core'!$A$3:$I$28</definedName>
    <definedName name="_xlnm.Print_Area" localSheetId="8">'Estate Core Tax'!$A$3:$I$26</definedName>
    <definedName name="_xlnm.Print_Area" localSheetId="9">'Estate w Alts'!$A$3:$I$30</definedName>
    <definedName name="_xlnm.Print_Area" localSheetId="10">'Estate w Alts Tax'!$A$3:$I$28</definedName>
    <definedName name="_xlnm.Print_Area" localSheetId="22">'LS - OVLs Endowment w Alts'!$A$3:$I$19</definedName>
    <definedName name="_xlnm.Print_Area" localSheetId="23">'LS - OVLs Endowment w Alts TS'!$A$3:$I$19</definedName>
    <definedName name="_xlnm.Print_Area" localSheetId="20">'LS - OVLs Estate w Alts'!$A$3:$I$19</definedName>
    <definedName name="_xlnm.Print_Area" localSheetId="21">'LS - OVLs Estate w Alts Tax'!$A$3:$I$19</definedName>
    <definedName name="_xlnm.Print_Area" localSheetId="18">'LS - OVLs Strategic'!$A$3:$I$17</definedName>
    <definedName name="_xlnm.Print_Area" localSheetId="19">'LS - OVLs Strategic Tax'!$A$3:$I$17</definedName>
    <definedName name="_xlnm.Print_Area" localSheetId="3">'Strategic Core'!$A$3:$I$20</definedName>
    <definedName name="_xlnm.Print_Area" localSheetId="4">'Strategic Core Tax'!$A$3:$I$19</definedName>
    <definedName name="_xlnm.Print_Area" localSheetId="5">'Strategic w Alts'!$A$3:$I$22</definedName>
    <definedName name="_xlnm.Print_Area" localSheetId="6">'Strategic w Alts Tax'!$A$3:$I$21</definedName>
    <definedName name="_xlnm.Print_Area" localSheetId="0">'Summary Offerings'!$B$2:$G$42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7" i="15" l="1"/>
  <c r="E22" i="15" s="1"/>
  <c r="F27" i="15"/>
  <c r="E23" i="15"/>
  <c r="F23" i="15"/>
  <c r="D23" i="15"/>
  <c r="D27" i="15"/>
  <c r="D14" i="14"/>
  <c r="D9" i="14"/>
  <c r="D8" i="14" s="1"/>
  <c r="E20" i="12"/>
  <c r="F20" i="12"/>
  <c r="G20" i="12"/>
  <c r="H20" i="12"/>
  <c r="I20" i="12"/>
  <c r="I14" i="12" s="1"/>
  <c r="D20" i="12"/>
  <c r="E15" i="12"/>
  <c r="E14" i="12" s="1"/>
  <c r="E28" i="12" s="1"/>
  <c r="F15" i="12"/>
  <c r="G15" i="12"/>
  <c r="G14" i="12" s="1"/>
  <c r="H15" i="12"/>
  <c r="I15" i="12"/>
  <c r="D15" i="12"/>
  <c r="E15" i="10"/>
  <c r="F15" i="10"/>
  <c r="G15" i="10"/>
  <c r="H15" i="10"/>
  <c r="H14" i="10" s="1"/>
  <c r="I15" i="10"/>
  <c r="I14" i="10" s="1"/>
  <c r="D15" i="10"/>
  <c r="D14" i="10"/>
  <c r="E19" i="10"/>
  <c r="F19" i="10"/>
  <c r="F14" i="10" s="1"/>
  <c r="F28" i="10" s="1"/>
  <c r="G19" i="10"/>
  <c r="G14" i="10" s="1"/>
  <c r="G28" i="10" s="1"/>
  <c r="H19" i="10"/>
  <c r="I19" i="10"/>
  <c r="D19" i="10"/>
  <c r="D17" i="24"/>
  <c r="I13" i="24"/>
  <c r="I17" i="24" s="1"/>
  <c r="H13" i="24"/>
  <c r="H17" i="24" s="1"/>
  <c r="G13" i="24"/>
  <c r="G17" i="24" s="1"/>
  <c r="F13" i="24"/>
  <c r="F17" i="24" s="1"/>
  <c r="E13" i="24"/>
  <c r="D13" i="24"/>
  <c r="I10" i="24"/>
  <c r="H10" i="24"/>
  <c r="G10" i="24"/>
  <c r="F10" i="24"/>
  <c r="E10" i="24"/>
  <c r="D10" i="24"/>
  <c r="I6" i="24"/>
  <c r="H6" i="24"/>
  <c r="G6" i="24"/>
  <c r="F6" i="24"/>
  <c r="E6" i="24"/>
  <c r="E17" i="24" s="1"/>
  <c r="D6" i="24"/>
  <c r="D17" i="23"/>
  <c r="I13" i="23"/>
  <c r="I17" i="23" s="1"/>
  <c r="H13" i="23"/>
  <c r="H17" i="23" s="1"/>
  <c r="G13" i="23"/>
  <c r="G17" i="23" s="1"/>
  <c r="F13" i="23"/>
  <c r="F17" i="23" s="1"/>
  <c r="E13" i="23"/>
  <c r="D13" i="23"/>
  <c r="I10" i="23"/>
  <c r="H10" i="23"/>
  <c r="G10" i="23"/>
  <c r="F10" i="23"/>
  <c r="E10" i="23"/>
  <c r="E17" i="23" s="1"/>
  <c r="D10" i="23"/>
  <c r="I6" i="23"/>
  <c r="H6" i="23"/>
  <c r="G6" i="23"/>
  <c r="F6" i="23"/>
  <c r="E6" i="23"/>
  <c r="D6" i="23"/>
  <c r="H17" i="22"/>
  <c r="I13" i="22"/>
  <c r="I17" i="22" s="1"/>
  <c r="H13" i="22"/>
  <c r="G13" i="22"/>
  <c r="G17" i="22" s="1"/>
  <c r="F13" i="22"/>
  <c r="F17" i="22" s="1"/>
  <c r="E13" i="22"/>
  <c r="E17" i="22" s="1"/>
  <c r="D13" i="22"/>
  <c r="I10" i="22"/>
  <c r="H10" i="22"/>
  <c r="G10" i="22"/>
  <c r="F10" i="22"/>
  <c r="E10" i="22"/>
  <c r="D10" i="22"/>
  <c r="D17" i="22" s="1"/>
  <c r="I6" i="22"/>
  <c r="H6" i="22"/>
  <c r="G6" i="22"/>
  <c r="F6" i="22"/>
  <c r="E6" i="22"/>
  <c r="D6" i="22"/>
  <c r="H17" i="21"/>
  <c r="G17" i="21"/>
  <c r="I13" i="21"/>
  <c r="I17" i="21" s="1"/>
  <c r="H13" i="21"/>
  <c r="G13" i="21"/>
  <c r="F13" i="21"/>
  <c r="F17" i="21" s="1"/>
  <c r="E13" i="21"/>
  <c r="E17" i="21" s="1"/>
  <c r="D13" i="21"/>
  <c r="I10" i="21"/>
  <c r="H10" i="21"/>
  <c r="G10" i="21"/>
  <c r="F10" i="21"/>
  <c r="E10" i="21"/>
  <c r="D10" i="21"/>
  <c r="D17" i="21" s="1"/>
  <c r="I6" i="21"/>
  <c r="H6" i="21"/>
  <c r="G6" i="21"/>
  <c r="F6" i="21"/>
  <c r="E6" i="21"/>
  <c r="D6" i="21"/>
  <c r="H15" i="20"/>
  <c r="D15" i="20"/>
  <c r="I13" i="20"/>
  <c r="I15" i="20" s="1"/>
  <c r="H13" i="20"/>
  <c r="G13" i="20"/>
  <c r="G15" i="20" s="1"/>
  <c r="F13" i="20"/>
  <c r="F15" i="20" s="1"/>
  <c r="E13" i="20"/>
  <c r="D13" i="20"/>
  <c r="I10" i="20"/>
  <c r="H10" i="20"/>
  <c r="G10" i="20"/>
  <c r="F10" i="20"/>
  <c r="E10" i="20"/>
  <c r="E15" i="20" s="1"/>
  <c r="D10" i="20"/>
  <c r="I6" i="20"/>
  <c r="H6" i="20"/>
  <c r="G6" i="20"/>
  <c r="F6" i="20"/>
  <c r="E6" i="20"/>
  <c r="D6" i="20"/>
  <c r="H15" i="19"/>
  <c r="I13" i="19"/>
  <c r="I15" i="19" s="1"/>
  <c r="H13" i="19"/>
  <c r="G13" i="19"/>
  <c r="G15" i="19" s="1"/>
  <c r="F13" i="19"/>
  <c r="F15" i="19" s="1"/>
  <c r="E13" i="19"/>
  <c r="D13" i="19"/>
  <c r="I10" i="19"/>
  <c r="H10" i="19"/>
  <c r="G10" i="19"/>
  <c r="F10" i="19"/>
  <c r="E10" i="19"/>
  <c r="E15" i="19" s="1"/>
  <c r="D10" i="19"/>
  <c r="D15" i="19" s="1"/>
  <c r="I6" i="19"/>
  <c r="H6" i="19"/>
  <c r="G6" i="19"/>
  <c r="F6" i="19"/>
  <c r="E6" i="19"/>
  <c r="D6" i="19"/>
  <c r="D72" i="18"/>
  <c r="C72" i="18"/>
  <c r="D6" i="18"/>
  <c r="C6" i="18"/>
  <c r="E95" i="17"/>
  <c r="E91" i="17"/>
  <c r="D91" i="17"/>
  <c r="D95" i="17" s="1"/>
  <c r="C91" i="17"/>
  <c r="C95" i="17" s="1"/>
  <c r="E6" i="17"/>
  <c r="D6" i="17"/>
  <c r="C6" i="17"/>
  <c r="F23" i="16"/>
  <c r="F26" i="16" s="1"/>
  <c r="E23" i="16"/>
  <c r="E26" i="16" s="1"/>
  <c r="D23" i="16"/>
  <c r="D26" i="16" s="1"/>
  <c r="F6" i="16"/>
  <c r="E6" i="16"/>
  <c r="D6" i="16"/>
  <c r="F30" i="15"/>
  <c r="E30" i="15"/>
  <c r="D30" i="15"/>
  <c r="F22" i="15"/>
  <c r="D22" i="15"/>
  <c r="F6" i="15"/>
  <c r="E6" i="15"/>
  <c r="D6" i="15"/>
  <c r="F24" i="14"/>
  <c r="E24" i="14"/>
  <c r="D24" i="14"/>
  <c r="E16" i="14"/>
  <c r="E8" i="14" s="1"/>
  <c r="F8" i="14"/>
  <c r="F6" i="14"/>
  <c r="E6" i="14"/>
  <c r="D6" i="14"/>
  <c r="H26" i="13"/>
  <c r="I20" i="13"/>
  <c r="I26" i="13" s="1"/>
  <c r="H20" i="13"/>
  <c r="G20" i="13"/>
  <c r="G26" i="13" s="1"/>
  <c r="F20" i="13"/>
  <c r="F26" i="13" s="1"/>
  <c r="E20" i="13"/>
  <c r="E26" i="13" s="1"/>
  <c r="D20" i="13"/>
  <c r="I14" i="13"/>
  <c r="H14" i="13"/>
  <c r="G14" i="13"/>
  <c r="F14" i="13"/>
  <c r="E14" i="13"/>
  <c r="D14" i="13"/>
  <c r="D26" i="13" s="1"/>
  <c r="H13" i="13"/>
  <c r="H12" i="13"/>
  <c r="I6" i="13"/>
  <c r="H6" i="13"/>
  <c r="G6" i="13"/>
  <c r="F6" i="13"/>
  <c r="E6" i="13"/>
  <c r="D6" i="13"/>
  <c r="I22" i="12"/>
  <c r="H22" i="12"/>
  <c r="G22" i="12"/>
  <c r="F22" i="12"/>
  <c r="E22" i="12"/>
  <c r="D22" i="12"/>
  <c r="F14" i="12"/>
  <c r="D14" i="12"/>
  <c r="D28" i="12" s="1"/>
  <c r="H13" i="12"/>
  <c r="H12" i="12"/>
  <c r="H6" i="12" s="1"/>
  <c r="I6" i="12"/>
  <c r="G6" i="12"/>
  <c r="F6" i="12"/>
  <c r="E6" i="12"/>
  <c r="D6" i="12"/>
  <c r="I20" i="11"/>
  <c r="I26" i="11" s="1"/>
  <c r="H20" i="11"/>
  <c r="H26" i="11" s="1"/>
  <c r="G20" i="11"/>
  <c r="F20" i="11"/>
  <c r="F26" i="11" s="1"/>
  <c r="E20" i="11"/>
  <c r="E26" i="11" s="1"/>
  <c r="D20" i="11"/>
  <c r="I14" i="11"/>
  <c r="H14" i="11"/>
  <c r="G14" i="11"/>
  <c r="G26" i="11" s="1"/>
  <c r="F14" i="11"/>
  <c r="E14" i="11"/>
  <c r="D14" i="11"/>
  <c r="I6" i="11"/>
  <c r="H6" i="11"/>
  <c r="G6" i="11"/>
  <c r="F6" i="11"/>
  <c r="E6" i="11"/>
  <c r="D6" i="11"/>
  <c r="D26" i="11" s="1"/>
  <c r="I22" i="10"/>
  <c r="H22" i="10"/>
  <c r="G22" i="10"/>
  <c r="F22" i="10"/>
  <c r="E22" i="10"/>
  <c r="D22" i="10"/>
  <c r="E14" i="10"/>
  <c r="I6" i="10"/>
  <c r="H6" i="10"/>
  <c r="G6" i="10"/>
  <c r="F6" i="10"/>
  <c r="E6" i="10"/>
  <c r="D6" i="10"/>
  <c r="H24" i="9"/>
  <c r="I20" i="9"/>
  <c r="I24" i="9" s="1"/>
  <c r="H20" i="9"/>
  <c r="G20" i="9"/>
  <c r="G24" i="9" s="1"/>
  <c r="F20" i="9"/>
  <c r="F24" i="9" s="1"/>
  <c r="E20" i="9"/>
  <c r="E24" i="9" s="1"/>
  <c r="D20" i="9"/>
  <c r="I14" i="9"/>
  <c r="H14" i="9"/>
  <c r="G14" i="9"/>
  <c r="F14" i="9"/>
  <c r="E14" i="9"/>
  <c r="D14" i="9"/>
  <c r="D24" i="9" s="1"/>
  <c r="I6" i="9"/>
  <c r="H6" i="9"/>
  <c r="G6" i="9"/>
  <c r="F6" i="9"/>
  <c r="E6" i="9"/>
  <c r="D6" i="9"/>
  <c r="I22" i="8"/>
  <c r="H22" i="8"/>
  <c r="G22" i="8"/>
  <c r="F22" i="8"/>
  <c r="E22" i="8"/>
  <c r="D22" i="8"/>
  <c r="I14" i="8"/>
  <c r="H14" i="8"/>
  <c r="G14" i="8"/>
  <c r="F14" i="8"/>
  <c r="E14" i="8"/>
  <c r="D14" i="8"/>
  <c r="I6" i="8"/>
  <c r="H6" i="8"/>
  <c r="G6" i="8"/>
  <c r="F6" i="8"/>
  <c r="E6" i="8"/>
  <c r="D6" i="8"/>
  <c r="E19" i="7"/>
  <c r="I13" i="7"/>
  <c r="I19" i="7" s="1"/>
  <c r="H13" i="7"/>
  <c r="H19" i="7" s="1"/>
  <c r="G13" i="7"/>
  <c r="G19" i="7" s="1"/>
  <c r="F13" i="7"/>
  <c r="E13" i="7"/>
  <c r="D13" i="7"/>
  <c r="D19" i="7" s="1"/>
  <c r="I10" i="7"/>
  <c r="H10" i="7"/>
  <c r="G10" i="7"/>
  <c r="F10" i="7"/>
  <c r="E10" i="7"/>
  <c r="D10" i="7"/>
  <c r="I6" i="7"/>
  <c r="H6" i="7"/>
  <c r="G6" i="7"/>
  <c r="F6" i="7"/>
  <c r="F19" i="7" s="1"/>
  <c r="E6" i="7"/>
  <c r="D6" i="7"/>
  <c r="E20" i="6"/>
  <c r="D20" i="6"/>
  <c r="I14" i="6"/>
  <c r="I20" i="6" s="1"/>
  <c r="H14" i="6"/>
  <c r="H20" i="6" s="1"/>
  <c r="G14" i="6"/>
  <c r="F14" i="6"/>
  <c r="E14" i="6"/>
  <c r="D14" i="6"/>
  <c r="I10" i="6"/>
  <c r="H10" i="6"/>
  <c r="G10" i="6"/>
  <c r="F10" i="6"/>
  <c r="F20" i="6" s="1"/>
  <c r="E10" i="6"/>
  <c r="D10" i="6"/>
  <c r="I6" i="6"/>
  <c r="H6" i="6"/>
  <c r="G6" i="6"/>
  <c r="G20" i="6" s="1"/>
  <c r="F6" i="6"/>
  <c r="E6" i="6"/>
  <c r="D6" i="6"/>
  <c r="E17" i="5"/>
  <c r="I13" i="5"/>
  <c r="I17" i="5" s="1"/>
  <c r="H13" i="5"/>
  <c r="H17" i="5" s="1"/>
  <c r="G13" i="5"/>
  <c r="G17" i="5" s="1"/>
  <c r="F13" i="5"/>
  <c r="F17" i="5" s="1"/>
  <c r="E13" i="5"/>
  <c r="D13" i="5"/>
  <c r="D17" i="5" s="1"/>
  <c r="I10" i="5"/>
  <c r="H10" i="5"/>
  <c r="G10" i="5"/>
  <c r="F10" i="5"/>
  <c r="E10" i="5"/>
  <c r="D10" i="5"/>
  <c r="I6" i="5"/>
  <c r="H6" i="5"/>
  <c r="G6" i="5"/>
  <c r="F6" i="5"/>
  <c r="E6" i="5"/>
  <c r="D6" i="5"/>
  <c r="H18" i="4"/>
  <c r="G18" i="4"/>
  <c r="I14" i="4"/>
  <c r="I18" i="4" s="1"/>
  <c r="H14" i="4"/>
  <c r="G14" i="4"/>
  <c r="F14" i="4"/>
  <c r="F18" i="4" s="1"/>
  <c r="E14" i="4"/>
  <c r="E18" i="4" s="1"/>
  <c r="D14" i="4"/>
  <c r="I10" i="4"/>
  <c r="H10" i="4"/>
  <c r="G10" i="4"/>
  <c r="F10" i="4"/>
  <c r="E10" i="4"/>
  <c r="D10" i="4"/>
  <c r="D18" i="4" s="1"/>
  <c r="I6" i="4"/>
  <c r="H6" i="4"/>
  <c r="G6" i="4"/>
  <c r="F6" i="4"/>
  <c r="E6" i="4"/>
  <c r="D6" i="4"/>
  <c r="I13" i="3"/>
  <c r="H13" i="3"/>
  <c r="I11" i="3"/>
  <c r="H11" i="3"/>
  <c r="G11" i="3"/>
  <c r="G13" i="3" s="1"/>
  <c r="F11" i="3"/>
  <c r="F13" i="3" s="1"/>
  <c r="E11" i="3"/>
  <c r="E13" i="3" s="1"/>
  <c r="D11" i="3"/>
  <c r="D13" i="3" s="1"/>
  <c r="I8" i="3"/>
  <c r="H8" i="3"/>
  <c r="G8" i="3"/>
  <c r="F8" i="3"/>
  <c r="E8" i="3"/>
  <c r="D8" i="3"/>
  <c r="I6" i="3"/>
  <c r="H6" i="3"/>
  <c r="G6" i="3"/>
  <c r="F6" i="3"/>
  <c r="E6" i="3"/>
  <c r="D6" i="3"/>
  <c r="I11" i="2"/>
  <c r="H11" i="2"/>
  <c r="H13" i="2" s="1"/>
  <c r="G11" i="2"/>
  <c r="G13" i="2" s="1"/>
  <c r="F11" i="2"/>
  <c r="F13" i="2" s="1"/>
  <c r="E11" i="2"/>
  <c r="E13" i="2" s="1"/>
  <c r="D11" i="2"/>
  <c r="D13" i="2" s="1"/>
  <c r="I8" i="2"/>
  <c r="H8" i="2"/>
  <c r="G8" i="2"/>
  <c r="F8" i="2"/>
  <c r="E8" i="2"/>
  <c r="D8" i="2"/>
  <c r="I6" i="2"/>
  <c r="I13" i="2" s="1"/>
  <c r="H6" i="2"/>
  <c r="G6" i="2"/>
  <c r="F6" i="2"/>
  <c r="E6" i="2"/>
  <c r="D6" i="2"/>
  <c r="E37" i="15" l="1"/>
  <c r="D37" i="15"/>
  <c r="F37" i="15"/>
  <c r="F28" i="14"/>
  <c r="E28" i="14"/>
  <c r="D28" i="14"/>
  <c r="H14" i="12"/>
  <c r="H28" i="12" s="1"/>
  <c r="F28" i="12"/>
  <c r="G28" i="12"/>
  <c r="I28" i="12"/>
  <c r="H28" i="10"/>
  <c r="I28" i="10"/>
  <c r="D28" i="10"/>
  <c r="E28" i="10"/>
  <c r="H26" i="8"/>
  <c r="F26" i="8"/>
  <c r="I26" i="8"/>
  <c r="E26" i="8"/>
  <c r="G26" i="8"/>
  <c r="D26" i="8"/>
</calcChain>
</file>

<file path=xl/sharedStrings.xml><?xml version="1.0" encoding="utf-8"?>
<sst xmlns="http://schemas.openxmlformats.org/spreadsheetml/2006/main" count="1552" uniqueCount="399">
  <si>
    <t>Portfolio Solutions</t>
  </si>
  <si>
    <t>Solution</t>
  </si>
  <si>
    <t>Model Name</t>
  </si>
  <si>
    <t># of Risk Profiles</t>
  </si>
  <si>
    <t>Recommended Account Size</t>
  </si>
  <si>
    <t>Typical # of Holdings</t>
  </si>
  <si>
    <r>
      <t>Quarterly Liquidity Alternatives Exposure</t>
    </r>
    <r>
      <rPr>
        <b/>
        <vertAlign val="superscript"/>
        <sz val="11"/>
        <color theme="1"/>
        <rFont val="Aptos Narrow"/>
        <family val="2"/>
        <scheme val="minor"/>
      </rPr>
      <t>1</t>
    </r>
  </si>
  <si>
    <t>Bison Wealth
Risk Based</t>
  </si>
  <si>
    <t>Concentrated</t>
  </si>
  <si>
    <t>Max Conservative
Conservative
Balanced Conservative
Balanced Growth
Growth
Max Growth</t>
  </si>
  <si>
    <t>&lt; $25K</t>
  </si>
  <si>
    <t>1-3</t>
  </si>
  <si>
    <t>N/A</t>
  </si>
  <si>
    <t>Concentrated Tax Sensitive</t>
  </si>
  <si>
    <t>Strategic Core</t>
  </si>
  <si>
    <t>$25K - 100K</t>
  </si>
  <si>
    <t>5-7</t>
  </si>
  <si>
    <t>Strategic Core Tax Sensitive</t>
  </si>
  <si>
    <t>Strategic with Alts</t>
  </si>
  <si>
    <t>~10%</t>
  </si>
  <si>
    <t>Strategic with Alts Tax Sensitive</t>
  </si>
  <si>
    <t>Estate Core</t>
  </si>
  <si>
    <t>$100K +</t>
  </si>
  <si>
    <t>15-20</t>
  </si>
  <si>
    <t>Estate Core Tax Sensitive</t>
  </si>
  <si>
    <t>Estate with Alts</t>
  </si>
  <si>
    <t>15-30%</t>
  </si>
  <si>
    <t>Estate with Alts Tax Sensitive</t>
  </si>
  <si>
    <t>Endowment with Alts</t>
  </si>
  <si>
    <t>$200K +</t>
  </si>
  <si>
    <t>25-40%</t>
  </si>
  <si>
    <t>Endowment with Alts Tax Sensitive</t>
  </si>
  <si>
    <t>Bison Wealth
Objectives Based</t>
  </si>
  <si>
    <t>Bison Conservative Income with Alts</t>
  </si>
  <si>
    <t>$25K +</t>
  </si>
  <si>
    <t>6-8</t>
  </si>
  <si>
    <t>~20%</t>
  </si>
  <si>
    <t>Bison Multi-Strategy Income with Alts</t>
  </si>
  <si>
    <t>Bison Tax Aware Income</t>
  </si>
  <si>
    <t>4-5</t>
  </si>
  <si>
    <t>Bison Balanced Distributive with Alts</t>
  </si>
  <si>
    <t>$50K +</t>
  </si>
  <si>
    <t>14-16</t>
  </si>
  <si>
    <t>Bison Balanced Moderate with Alts</t>
  </si>
  <si>
    <t>21-23</t>
  </si>
  <si>
    <t>Bison Balanced Accumulation with Alts</t>
  </si>
  <si>
    <t>17-19</t>
  </si>
  <si>
    <t>Bison Equity Income</t>
  </si>
  <si>
    <t>13-15</t>
  </si>
  <si>
    <t>Bison Global Growth</t>
  </si>
  <si>
    <t>20-23</t>
  </si>
  <si>
    <t>Bison Thematic Growth</t>
  </si>
  <si>
    <t>Bison Strategies</t>
  </si>
  <si>
    <t>Bison Inflation Resilient Growth</t>
  </si>
  <si>
    <t>3-4</t>
  </si>
  <si>
    <t>Bison Large Cap Leaders</t>
  </si>
  <si>
    <t>30-50</t>
  </si>
  <si>
    <t>Bison American Values Leaders</t>
  </si>
  <si>
    <t>Bison Dividend Stock</t>
  </si>
  <si>
    <t>Bison American Values Dividend</t>
  </si>
  <si>
    <t>Liquid Strategies
OVLs Portfolios</t>
  </si>
  <si>
    <t>OVLs Strategic</t>
  </si>
  <si>
    <t>Max Conservative
Conservative
Balanced Conservative
Balanced Growth
Growth
Max Growth</t>
  </si>
  <si>
    <t>2-6</t>
  </si>
  <si>
    <t>OVLs Strategic Tax Sensitive</t>
  </si>
  <si>
    <t>OVLs Estate Alts</t>
  </si>
  <si>
    <t>$50K - 100K</t>
  </si>
  <si>
    <t>4-8</t>
  </si>
  <si>
    <t>OVLS Estate Alts Tax Sensitive</t>
  </si>
  <si>
    <t>OVLs Endowment Alts</t>
  </si>
  <si>
    <t>~40%</t>
  </si>
  <si>
    <t>OVLs Endowment Alts Tax Sensitive</t>
  </si>
  <si>
    <t>Portolio holdings and weightings are for illustrative purposes and subject to change.</t>
  </si>
  <si>
    <t>For Professional Use Only</t>
  </si>
  <si>
    <r>
      <rPr>
        <vertAlign val="superscript"/>
        <sz val="10"/>
        <color theme="1"/>
        <rFont val="Aptos Narrow"/>
        <family val="2"/>
        <scheme val="minor"/>
      </rPr>
      <t>1</t>
    </r>
    <r>
      <rPr>
        <sz val="10"/>
        <color theme="1"/>
        <rFont val="Aptos Narrow"/>
        <family val="2"/>
        <scheme val="minor"/>
      </rPr>
      <t xml:space="preserve"> Quarterly Liquidity Alternatives Exposure refers to interval funds that offer share repurchases on a quarterly basis. Interval funds are required to make available a minimum of 5% of the funds value for repurchase each quarter. There is no guarantee that a client requesting share repurchase will receive the entire amount requested. Advisors are responsible for ensuring the prudence of allocating to illiquid securities and to the proper sizing of those allocations given the client’s unique circumstances</t>
    </r>
  </si>
  <si>
    <t>Return To Summary Offerings</t>
  </si>
  <si>
    <t>Concentrated Series</t>
  </si>
  <si>
    <t>Ticker</t>
  </si>
  <si>
    <t>Name</t>
  </si>
  <si>
    <t>Security Set</t>
  </si>
  <si>
    <t>Max Conservative</t>
  </si>
  <si>
    <t>Conservative</t>
  </si>
  <si>
    <t>Balanced Conservative</t>
  </si>
  <si>
    <t>Balanced Growth</t>
  </si>
  <si>
    <t>Growth</t>
  </si>
  <si>
    <t>Max Growth</t>
  </si>
  <si>
    <t>Stocks/Growth</t>
  </si>
  <si>
    <t>OVL</t>
  </si>
  <si>
    <t>OVERLAY SHARES LARGE CAP EQ</t>
  </si>
  <si>
    <t>Strategic Large Cap</t>
  </si>
  <si>
    <t>Bonds/Income</t>
  </si>
  <si>
    <t>ICSH</t>
  </si>
  <si>
    <t>ISHARES ULT STBA ETF USD INC</t>
  </si>
  <si>
    <t>Strategic Enhanced Cash</t>
  </si>
  <si>
    <t>OVB</t>
  </si>
  <si>
    <t>OVERLAY SHARES CORE BOND ETF</t>
  </si>
  <si>
    <t>Strategic Aggregate</t>
  </si>
  <si>
    <t>Alternatives/Specialty</t>
  </si>
  <si>
    <t>OVLH</t>
  </si>
  <si>
    <t>OVERLAY SHRS HDG LRG CAP EQY</t>
  </si>
  <si>
    <t xml:space="preserve"> Concentrated Hedged Equity</t>
  </si>
  <si>
    <t>Total</t>
  </si>
  <si>
    <t>Concentrated Tax Sensitive Series</t>
  </si>
  <si>
    <t>OVM</t>
  </si>
  <si>
    <t>OVERLAY SHARES MUNICIPAL BON</t>
  </si>
  <si>
    <t>Hedged Equity</t>
  </si>
  <si>
    <t>Strategic Core Series</t>
  </si>
  <si>
    <t>AVUV</t>
  </si>
  <si>
    <t>AVANTIS US SMALL CAP VALUE</t>
  </si>
  <si>
    <t>Strategic Small Cap</t>
  </si>
  <si>
    <t>OVF</t>
  </si>
  <si>
    <t>OVERLAY SHARES FOREIGN EQUIT</t>
  </si>
  <si>
    <t>Strategic International</t>
  </si>
  <si>
    <t>Strategic Enhaned Cash</t>
  </si>
  <si>
    <t>SHY</t>
  </si>
  <si>
    <t>ISHARES 1-3 YEAR TREASURY BO</t>
  </si>
  <si>
    <t>Strateghic Short Term</t>
  </si>
  <si>
    <t>FTGC</t>
  </si>
  <si>
    <t>FIRST TRUST GLOBAL COMMODITY</t>
  </si>
  <si>
    <t>JDIEX</t>
  </si>
  <si>
    <t>EASTERLY HEDGED EQUITY FUND</t>
  </si>
  <si>
    <t>Strategic Core Tax Sensitive Series</t>
  </si>
  <si>
    <t>CGSM</t>
  </si>
  <si>
    <t>CAP GROUP SHORT MUNI INCOME</t>
  </si>
  <si>
    <t>Strategic Muni</t>
  </si>
  <si>
    <t>Strategic with Alts Series</t>
  </si>
  <si>
    <t>DNLIX</t>
  </si>
  <si>
    <t>DENALI STRUCTURED RETURN STR</t>
  </si>
  <si>
    <t>Structured Return</t>
  </si>
  <si>
    <t>NAGRX</t>
  </si>
  <si>
    <t>NIAGARA INCOME OPPORT</t>
  </si>
  <si>
    <t>Direct Lending</t>
  </si>
  <si>
    <t>Strategic with Alts Tax Sensitive Series</t>
  </si>
  <si>
    <t>Estate Core Series</t>
  </si>
  <si>
    <t>US Large Cap</t>
  </si>
  <si>
    <t>IWF</t>
  </si>
  <si>
    <t>ISHARES RUSSELL 1000 GROWTH</t>
  </si>
  <si>
    <t>MGV</t>
  </si>
  <si>
    <t>VANGUARD MEGA CAP VAL</t>
  </si>
  <si>
    <t>LST</t>
  </si>
  <si>
    <t>LEUTHOLD SELECT INDUSTRIES ETF</t>
  </si>
  <si>
    <t>US SMID</t>
  </si>
  <si>
    <t>OVS</t>
  </si>
  <si>
    <t>OVERLAY SHARES SMALL CAP EQ</t>
  </si>
  <si>
    <t>US SMIC</t>
  </si>
  <si>
    <t>International</t>
  </si>
  <si>
    <t>GSIMX</t>
  </si>
  <si>
    <t>GLDMN SCHS GQG PRT INTL-INST</t>
  </si>
  <si>
    <t>Conservative Income</t>
  </si>
  <si>
    <t>OVT</t>
  </si>
  <si>
    <t>OVERLAY SHARES SHRT TERM BON</t>
  </si>
  <si>
    <t>CLOI</t>
  </si>
  <si>
    <t>VANECK CLO ETF</t>
  </si>
  <si>
    <t>MBSF</t>
  </si>
  <si>
    <t>REGAN FLOATING RATE MBS ETF</t>
  </si>
  <si>
    <t>Estate Core Tax Sensitive Series</t>
  </si>
  <si>
    <t>JMST</t>
  </si>
  <si>
    <t>JPM ULTRA-SHORT MUNI INCOME</t>
  </si>
  <si>
    <t>Diversified Muni</t>
  </si>
  <si>
    <t>SHYD</t>
  </si>
  <si>
    <t>VANECK SH HI YLD MUNI</t>
  </si>
  <si>
    <t>HYMB</t>
  </si>
  <si>
    <t>SPDR NUVEEN BLOOMBERG HIGH Y</t>
  </si>
  <si>
    <t>Estate with Alts Series</t>
  </si>
  <si>
    <t>Estate with Alts Tax Sensitive Series</t>
  </si>
  <si>
    <t>Endowment with Alts Series</t>
  </si>
  <si>
    <t>Endowment with Alts Tax Sensitive Series</t>
  </si>
  <si>
    <t>Bison Objectives Distribution Series</t>
  </si>
  <si>
    <t>Conservative Income with Alts</t>
  </si>
  <si>
    <t>Multi-Strategy Income with Alts</t>
  </si>
  <si>
    <t>Tax Aware Income</t>
  </si>
  <si>
    <t>IGLD</t>
  </si>
  <si>
    <t>FIRST TRUST ETF CBOE VEST GOLD</t>
  </si>
  <si>
    <t>LVHI</t>
  </si>
  <si>
    <t xml:space="preserve">FRANKLIN INTL LOW VOLATILITY HIGH DIV </t>
  </si>
  <si>
    <t>CLOB</t>
  </si>
  <si>
    <t>VANECK AA BB CLO ETF</t>
  </si>
  <si>
    <t>KHPI</t>
  </si>
  <si>
    <t>KENSINGTON HEDGED PREMIUM INCOME</t>
  </si>
  <si>
    <t>Bison Objectives Balanced Series</t>
  </si>
  <si>
    <t>Balanced Distributive with Alts</t>
  </si>
  <si>
    <t>Balanced Moderate with Alts</t>
  </si>
  <si>
    <t>Balanced Accumulation with Alts</t>
  </si>
  <si>
    <t>QQQ</t>
  </si>
  <si>
    <t>INVESCO QQQ TRUST SERIES 1</t>
  </si>
  <si>
    <t>REMX</t>
  </si>
  <si>
    <t>VanEck Rare Earth and Strategic Metals ETF</t>
  </si>
  <si>
    <t>PAVE</t>
  </si>
  <si>
    <t>GLOBAL X US INFRASTRUCUTRE</t>
  </si>
  <si>
    <t>NLR</t>
  </si>
  <si>
    <t>VanEck Uranium and Nuclear ETF</t>
  </si>
  <si>
    <t>SHLD</t>
  </si>
  <si>
    <t>GLOBAL X DEFENSE TECH ETF</t>
  </si>
  <si>
    <t>FIW</t>
  </si>
  <si>
    <t>FIRST TRUST WATER ETF</t>
  </si>
  <si>
    <t>CIBR</t>
  </si>
  <si>
    <t>FIRST TRUST NASDAQ CYBERSECU</t>
  </si>
  <si>
    <t>IBIT</t>
  </si>
  <si>
    <t>ISHARES BITCOIN TRUST ETF</t>
  </si>
  <si>
    <t>Bison Objectives Accumulation Series</t>
  </si>
  <si>
    <t>Equity Income</t>
  </si>
  <si>
    <t>Global Growth</t>
  </si>
  <si>
    <t>Thematic Growth</t>
  </si>
  <si>
    <t>FRANKLIN INTL LOW VOLATILITY HIGH DIV</t>
  </si>
  <si>
    <t>VYM</t>
  </si>
  <si>
    <t xml:space="preserve">VANGUARD HIGH DIVIDEND YIELD </t>
  </si>
  <si>
    <t>Inflation-Resilient Growth</t>
  </si>
  <si>
    <t>Large Cap Leaders</t>
  </si>
  <si>
    <t>Dividend Stock</t>
  </si>
  <si>
    <t>AAPL</t>
  </si>
  <si>
    <t>Apple, Inc.</t>
  </si>
  <si>
    <t>ABBV</t>
  </si>
  <si>
    <t>AbbVie, Inc.</t>
  </si>
  <si>
    <t>AMD</t>
  </si>
  <si>
    <t>Advanced Micro Devices, Inc.</t>
  </si>
  <si>
    <t>AMZN</t>
  </si>
  <si>
    <t>Amazon.com, Inc.</t>
  </si>
  <si>
    <t>APP</t>
  </si>
  <si>
    <t>Applovin Corp.</t>
  </si>
  <si>
    <t>AVGO</t>
  </si>
  <si>
    <t>Broadcom Inc.</t>
  </si>
  <si>
    <t>BAC</t>
  </si>
  <si>
    <t>Bank of America Corp.</t>
  </si>
  <si>
    <t>BRK.B</t>
  </si>
  <si>
    <t>Berkshire Hathaway, Inc.</t>
  </si>
  <si>
    <t>COST</t>
  </si>
  <si>
    <t>Costco Wholesale Corp.</t>
  </si>
  <si>
    <t>CSCO</t>
  </si>
  <si>
    <t>Cisco Systems, Inc.</t>
  </si>
  <si>
    <t>CVX</t>
  </si>
  <si>
    <t>Chevron Corp.</t>
  </si>
  <si>
    <t>GE</t>
  </si>
  <si>
    <t>GE Aerospace</t>
  </si>
  <si>
    <t>GEV</t>
  </si>
  <si>
    <t>GE Vernova, Inc.</t>
  </si>
  <si>
    <t>GOOGL</t>
  </si>
  <si>
    <t>Alphabet, Inc.</t>
  </si>
  <si>
    <t>HD</t>
  </si>
  <si>
    <t>The Home Depot, Inc.</t>
  </si>
  <si>
    <t>IBM</t>
  </si>
  <si>
    <t>International Business Machines Corp.</t>
  </si>
  <si>
    <t>JNJ</t>
  </si>
  <si>
    <t>Johnson &amp; Johnson</t>
  </si>
  <si>
    <t>JPM</t>
  </si>
  <si>
    <t>JPMorgan Chase &amp; Co.</t>
  </si>
  <si>
    <t>KLAC</t>
  </si>
  <si>
    <t>KLA Corp.</t>
  </si>
  <si>
    <t>KO</t>
  </si>
  <si>
    <t>The Coca-Cola Co.</t>
  </si>
  <si>
    <t>LLY</t>
  </si>
  <si>
    <t>Eli Lilly &amp; Co.</t>
  </si>
  <si>
    <t>LRCX</t>
  </si>
  <si>
    <t>Lam Research Corp.</t>
  </si>
  <si>
    <t>MA</t>
  </si>
  <si>
    <t>Mastercard, Inc.</t>
  </si>
  <si>
    <t>META</t>
  </si>
  <si>
    <t>Meta Platforms, Inc.</t>
  </si>
  <si>
    <t>MRK</t>
  </si>
  <si>
    <t>Merck &amp; Co., Inc.</t>
  </si>
  <si>
    <t>MSFT</t>
  </si>
  <si>
    <t>Microsoft Corp.</t>
  </si>
  <si>
    <t>MU</t>
  </si>
  <si>
    <t>Micron Technology, Inc.</t>
  </si>
  <si>
    <t>NFLX</t>
  </si>
  <si>
    <t>Netflix, Inc.</t>
  </si>
  <si>
    <t>NVDA</t>
  </si>
  <si>
    <t>NVIDIA Corp.</t>
  </si>
  <si>
    <t>ORCL</t>
  </si>
  <si>
    <t>Oracle Corp.</t>
  </si>
  <si>
    <t>PEP</t>
  </si>
  <si>
    <t>PepsiCo, Inc.</t>
  </si>
  <si>
    <t>PG</t>
  </si>
  <si>
    <t>Procter &amp; Gamble Co.</t>
  </si>
  <si>
    <t>PLTR</t>
  </si>
  <si>
    <t>Palantir Technologies, Inc.</t>
  </si>
  <si>
    <t>PM</t>
  </si>
  <si>
    <t>Philip Morris International, Inc.</t>
  </si>
  <si>
    <t>TJX</t>
  </si>
  <si>
    <t>The TJX Cos., Inc.</t>
  </si>
  <si>
    <t>TSLA</t>
  </si>
  <si>
    <t>Tesla, Inc.</t>
  </si>
  <si>
    <t>UNH</t>
  </si>
  <si>
    <t>UnitedHealth Group, Inc.</t>
  </si>
  <si>
    <t>V</t>
  </si>
  <si>
    <t>Visa, Inc.</t>
  </si>
  <si>
    <t>WFC</t>
  </si>
  <si>
    <t>Wells Fargo &amp; Co.</t>
  </si>
  <si>
    <t>WMT</t>
  </si>
  <si>
    <t>Walmart, Inc.</t>
  </si>
  <si>
    <t>XOM</t>
  </si>
  <si>
    <t>Exxon Mobil Corp.</t>
  </si>
  <si>
    <t>ACN</t>
  </si>
  <si>
    <t>Accenture Plc</t>
  </si>
  <si>
    <t>ADP</t>
  </si>
  <si>
    <t>Automatic Data Processing, Inc.</t>
  </si>
  <si>
    <t>ALL</t>
  </si>
  <si>
    <t>The Allstate Corp.</t>
  </si>
  <si>
    <t>AMGN</t>
  </si>
  <si>
    <t>Amgen, Inc.</t>
  </si>
  <si>
    <t>AMP</t>
  </si>
  <si>
    <t>Ameriprise Financial, Inc.</t>
  </si>
  <si>
    <t>APO</t>
  </si>
  <si>
    <t>Apollo Global Management, Inc.</t>
  </si>
  <si>
    <t>BDX</t>
  </si>
  <si>
    <t>Becton, Dickinson &amp; Co.</t>
  </si>
  <si>
    <t>BLK</t>
  </si>
  <si>
    <t>BlackRock, Inc.</t>
  </si>
  <si>
    <t>C</t>
  </si>
  <si>
    <t>Citigroup, Inc.</t>
  </si>
  <si>
    <t>CB</t>
  </si>
  <si>
    <t>Chubb Ltd.</t>
  </si>
  <si>
    <t>CI</t>
  </si>
  <si>
    <t>The Cigna Group</t>
  </si>
  <si>
    <t>CME</t>
  </si>
  <si>
    <t>CME Group, Inc.</t>
  </si>
  <si>
    <t>CMI</t>
  </si>
  <si>
    <t>Cummins, Inc.</t>
  </si>
  <si>
    <t>DELL</t>
  </si>
  <si>
    <t>Dell Technologies, Inc.</t>
  </si>
  <si>
    <t>DGX</t>
  </si>
  <si>
    <t>Quest Diagnostics, Inc.</t>
  </si>
  <si>
    <t>ELV</t>
  </si>
  <si>
    <t>Elevance Health, Inc.</t>
  </si>
  <si>
    <t>FDX</t>
  </si>
  <si>
    <t>FedEx Corp.</t>
  </si>
  <si>
    <t>FERG</t>
  </si>
  <si>
    <t>Ferguson Enterprises, Inc.</t>
  </si>
  <si>
    <t>GD</t>
  </si>
  <si>
    <t>General Dynamics Corp.</t>
  </si>
  <si>
    <t>GILD</t>
  </si>
  <si>
    <t>Gilead Sciences, Inc.</t>
  </si>
  <si>
    <t>GS</t>
  </si>
  <si>
    <t>The Goldman Sachs Group, Inc.</t>
  </si>
  <si>
    <t>HIG</t>
  </si>
  <si>
    <t>The Hartford Insurance Group, Inc.</t>
  </si>
  <si>
    <t>HII</t>
  </si>
  <si>
    <t>Huntington Ingalls Industries, Inc.</t>
  </si>
  <si>
    <t>HON</t>
  </si>
  <si>
    <t>Honeywell International, Inc.</t>
  </si>
  <si>
    <t>ITW</t>
  </si>
  <si>
    <t>Illinois Tool Works Inc.</t>
  </si>
  <si>
    <t>LHX</t>
  </si>
  <si>
    <t>L3Harris Technologies, Inc.</t>
  </si>
  <si>
    <t>LMT</t>
  </si>
  <si>
    <t>Lockheed Martin Corp.</t>
  </si>
  <si>
    <t>LOW</t>
  </si>
  <si>
    <t>Lowe's Companies, Inc.</t>
  </si>
  <si>
    <t>MCD</t>
  </si>
  <si>
    <t>McDonald's Corp.</t>
  </si>
  <si>
    <t>MET</t>
  </si>
  <si>
    <t>MetLife, Inc.</t>
  </si>
  <si>
    <t>MPC</t>
  </si>
  <si>
    <t>Marathon Petroleum Corp.</t>
  </si>
  <si>
    <t>MS</t>
  </si>
  <si>
    <t>Morgan Stanley</t>
  </si>
  <si>
    <t>NOC</t>
  </si>
  <si>
    <t>Northrop Grumman Corp.</t>
  </si>
  <si>
    <t>NSC</t>
  </si>
  <si>
    <t>Norfolk Southern Corp.</t>
  </si>
  <si>
    <t>OSK</t>
  </si>
  <si>
    <t>Oshkosh Corp.</t>
  </si>
  <si>
    <t>PGR</t>
  </si>
  <si>
    <t>Progressive Corp.</t>
  </si>
  <si>
    <t>PNC</t>
  </si>
  <si>
    <t>The PNC Financial Services Group, Inc.</t>
  </si>
  <si>
    <t>QCOM</t>
  </si>
  <si>
    <t>QUALCOMM, Inc.</t>
  </si>
  <si>
    <t>ROK</t>
  </si>
  <si>
    <t>Rockwell Automation, Inc.</t>
  </si>
  <si>
    <t>TEL</t>
  </si>
  <si>
    <t>TE Connectivity Plc</t>
  </si>
  <si>
    <t>TRV</t>
  </si>
  <si>
    <t>The Travelers Cos., Inc.</t>
  </si>
  <si>
    <t>UNP</t>
  </si>
  <si>
    <t>Union Pacific Corp.</t>
  </si>
  <si>
    <t>VLO</t>
  </si>
  <si>
    <t>Valero Energy Corp.</t>
  </si>
  <si>
    <t>IAU</t>
  </si>
  <si>
    <t>iShares Gold Trust</t>
  </si>
  <si>
    <t>USO</t>
  </si>
  <si>
    <t>United States Oil Fund LP</t>
  </si>
  <si>
    <t>BTC</t>
  </si>
  <si>
    <t>Grayscale Bitcoin Mini Trust ETF</t>
  </si>
  <si>
    <t>Bison American Values</t>
  </si>
  <si>
    <t>American Values Leaders</t>
  </si>
  <si>
    <t>American Values Dividend</t>
  </si>
  <si>
    <t>Liquid Strategies - OVLs Strategic</t>
  </si>
  <si>
    <t>1. OVS</t>
  </si>
  <si>
    <t>1. OVT</t>
  </si>
  <si>
    <t>Strategic Hedged Equity</t>
  </si>
  <si>
    <t>Liquid Strategies - OVLs Strategic Tax Sensitive</t>
  </si>
  <si>
    <t>Liquid Strategies - OVLs Estate with Alts</t>
  </si>
  <si>
    <t>Structured Return (DNLIX)</t>
  </si>
  <si>
    <t>Direct Lending NAGRX)</t>
  </si>
  <si>
    <t>Liquid Strategies - OVLs Estate with Alts Tax Sensitive</t>
  </si>
  <si>
    <t>Liquid Strategies - OVLs Endowment with Alts</t>
  </si>
  <si>
    <t>Liquid Strategies - OVLs Endowment with Alts Tax Sensitive</t>
  </si>
  <si>
    <t>EMPIX</t>
  </si>
  <si>
    <t>THE AMBASSADOR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</si>
</sst>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6">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4"/>
      <color theme="0"/>
      <name val="Aptos Narrow"/>
      <family val="2"/>
      <scheme val="minor"/>
    </font>
    <font>
      <b/>
      <vertAlign val="superscript"/>
      <sz val="11"/>
      <color theme="1"/>
      <name val="Aptos Narrow"/>
      <family val="2"/>
      <scheme val="minor"/>
    </font>
    <font>
      <b/>
      <u/>
      <sz val="11"/>
      <color theme="4"/>
      <name val="Aptos Narrow"/>
      <family val="2"/>
      <scheme val="minor"/>
    </font>
    <font>
      <sz val="10"/>
      <color theme="1"/>
      <name val="Aptos Narrow"/>
      <family val="2"/>
      <scheme val="minor"/>
    </font>
    <font>
      <sz val="9"/>
      <color theme="1"/>
      <name val="Arial"/>
      <family val="2"/>
    </font>
    <font>
      <vertAlign val="superscript"/>
      <sz val="10"/>
      <color theme="1"/>
      <name val="Aptos Narrow"/>
      <family val="2"/>
      <scheme val="minor"/>
    </font>
    <font>
      <sz val="14"/>
      <color theme="1"/>
      <name val="Montserrat Light"/>
    </font>
    <font>
      <b/>
      <sz val="18"/>
      <color theme="0"/>
      <name val="Montserrat Light"/>
    </font>
    <font>
      <b/>
      <sz val="14"/>
      <color theme="0"/>
      <name val="Montserrat Light"/>
    </font>
    <font>
      <b/>
      <i/>
      <sz val="14"/>
      <color theme="1"/>
      <name val="Montserrat Light"/>
    </font>
    <font>
      <i/>
      <sz val="14"/>
      <color theme="1"/>
      <name val="Montserrat Light"/>
    </font>
    <font>
      <sz val="10"/>
      <color rgb="FF001D35"/>
      <name val="Arial Unicode MS"/>
    </font>
  </fonts>
  <fills count="8">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0"/>
        <bgColor indexed="64"/>
      </patternFill>
    </fill>
    <fill>
      <patternFill patternType="solid">
        <fgColor theme="9" tint="-0.499984740745262"/>
        <bgColor indexed="64"/>
      </patternFill>
    </fill>
    <fill>
      <patternFill patternType="solid">
        <fgColor theme="2" tint="-9.9978637043366805E-2"/>
        <bgColor indexed="64"/>
      </patternFill>
    </fill>
    <fill>
      <patternFill patternType="solid">
        <fgColor theme="5" tint="-0.249977111117893"/>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7">
    <xf numFmtId="0" fontId="0" fillId="0" borderId="0" xfId="0"/>
    <xf numFmtId="0" fontId="2" fillId="3" borderId="4" xfId="0" applyFont="1" applyFill="1" applyBorder="1" applyAlignment="1">
      <alignment horizontal="left" vertical="center" indent="1"/>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6" fillId="4" borderId="5" xfId="4" applyFont="1" applyFill="1" applyBorder="1" applyAlignment="1">
      <alignment vertical="center"/>
    </xf>
    <xf numFmtId="44" fontId="2" fillId="4" borderId="1" xfId="2" applyFont="1" applyFill="1" applyBorder="1" applyAlignment="1">
      <alignment horizontal="center" vertical="center"/>
    </xf>
    <xf numFmtId="49" fontId="2" fillId="4" borderId="5"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0" fillId="0" borderId="0" xfId="0" applyAlignment="1">
      <alignment vertical="center"/>
    </xf>
    <xf numFmtId="0" fontId="6" fillId="4" borderId="6" xfId="4" applyFont="1" applyFill="1" applyBorder="1" applyAlignment="1">
      <alignment vertical="center"/>
    </xf>
    <xf numFmtId="44" fontId="2" fillId="4" borderId="7" xfId="2"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4" borderId="8" xfId="0" applyFont="1" applyFill="1" applyBorder="1" applyAlignment="1">
      <alignment horizontal="center" vertical="center"/>
    </xf>
    <xf numFmtId="0" fontId="6" fillId="4" borderId="9" xfId="4" applyFont="1" applyFill="1" applyBorder="1" applyAlignment="1">
      <alignment vertical="center"/>
    </xf>
    <xf numFmtId="44" fontId="2" fillId="4" borderId="10" xfId="2" applyFont="1" applyFill="1" applyBorder="1" applyAlignment="1">
      <alignment horizontal="center" vertical="center"/>
    </xf>
    <xf numFmtId="49" fontId="2" fillId="4" borderId="9" xfId="0" applyNumberFormat="1" applyFont="1" applyFill="1" applyBorder="1" applyAlignment="1">
      <alignment horizontal="center" vertical="center"/>
    </xf>
    <xf numFmtId="0" fontId="2" fillId="4" borderId="11" xfId="0" applyFont="1" applyFill="1" applyBorder="1" applyAlignment="1">
      <alignment horizontal="center" vertical="center"/>
    </xf>
    <xf numFmtId="0" fontId="2" fillId="4" borderId="5" xfId="0" applyFont="1" applyFill="1" applyBorder="1" applyAlignment="1">
      <alignment horizontal="center" vertical="center"/>
    </xf>
    <xf numFmtId="49" fontId="2" fillId="4" borderId="0" xfId="0" applyNumberFormat="1" applyFont="1" applyFill="1" applyAlignment="1">
      <alignment horizontal="center" vertical="center"/>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6" fillId="4" borderId="10" xfId="4" applyFont="1" applyFill="1" applyBorder="1" applyAlignment="1">
      <alignment vertical="center"/>
    </xf>
    <xf numFmtId="0" fontId="6" fillId="4" borderId="7" xfId="4" applyFont="1" applyFill="1" applyBorder="1" applyAlignment="1">
      <alignment vertical="center"/>
    </xf>
    <xf numFmtId="0" fontId="7" fillId="0" borderId="0" xfId="0" applyFont="1" applyAlignment="1">
      <alignment wrapText="1"/>
    </xf>
    <xf numFmtId="0" fontId="7" fillId="0" borderId="0" xfId="0" applyFont="1"/>
    <xf numFmtId="0" fontId="0" fillId="0" borderId="0" xfId="0" applyAlignment="1">
      <alignment horizontal="center"/>
    </xf>
    <xf numFmtId="44" fontId="0" fillId="0" borderId="0" xfId="2" applyFont="1" applyAlignment="1">
      <alignment horizontal="center"/>
    </xf>
    <xf numFmtId="0" fontId="3" fillId="4" borderId="0" xfId="4" applyFill="1"/>
    <xf numFmtId="0" fontId="10" fillId="0" borderId="0" xfId="0" applyFont="1"/>
    <xf numFmtId="0" fontId="10" fillId="4" borderId="0" xfId="0" applyFont="1" applyFill="1"/>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49" fontId="12" fillId="2" borderId="0" xfId="0" applyNumberFormat="1" applyFont="1" applyFill="1" applyAlignment="1">
      <alignment horizontal="center" vertical="center" wrapText="1"/>
    </xf>
    <xf numFmtId="49" fontId="12" fillId="2" borderId="0" xfId="3" applyNumberFormat="1" applyFont="1" applyFill="1" applyAlignment="1">
      <alignment horizontal="center" vertical="center" wrapText="1"/>
    </xf>
    <xf numFmtId="0" fontId="10" fillId="0" borderId="0" xfId="0" applyFont="1" applyAlignment="1">
      <alignment vertical="center"/>
    </xf>
    <xf numFmtId="0" fontId="13" fillId="6" borderId="0" xfId="0" applyFont="1" applyFill="1" applyAlignment="1">
      <alignment vertical="center"/>
    </xf>
    <xf numFmtId="0" fontId="13" fillId="6" borderId="0" xfId="0" applyFont="1" applyFill="1" applyAlignment="1">
      <alignment horizontal="center" vertical="center"/>
    </xf>
    <xf numFmtId="10" fontId="13" fillId="6" borderId="0" xfId="3" applyNumberFormat="1" applyFont="1" applyFill="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10" fontId="10" fillId="4" borderId="0" xfId="3" applyNumberFormat="1" applyFont="1" applyFill="1" applyBorder="1" applyAlignment="1">
      <alignment horizontal="center" vertical="center"/>
    </xf>
    <xf numFmtId="0" fontId="14" fillId="6" borderId="0" xfId="0" applyFont="1" applyFill="1" applyAlignment="1">
      <alignment horizontal="center" vertical="center"/>
    </xf>
    <xf numFmtId="10" fontId="10" fillId="4" borderId="0" xfId="3" applyNumberFormat="1" applyFont="1" applyFill="1" applyAlignment="1">
      <alignment horizontal="center" vertical="center"/>
    </xf>
    <xf numFmtId="10" fontId="13" fillId="6" borderId="0" xfId="3" applyNumberFormat="1" applyFont="1" applyFill="1" applyBorder="1" applyAlignment="1">
      <alignment horizontal="center" vertical="center"/>
    </xf>
    <xf numFmtId="0" fontId="10" fillId="4" borderId="0" xfId="0" applyFont="1" applyFill="1" applyAlignment="1">
      <alignment horizontal="center" vertical="center" wrapText="1"/>
    </xf>
    <xf numFmtId="10" fontId="10" fillId="4" borderId="0" xfId="3" applyNumberFormat="1" applyFont="1" applyFill="1" applyBorder="1" applyAlignment="1">
      <alignment horizontal="center" vertical="center" wrapText="1"/>
    </xf>
    <xf numFmtId="0" fontId="12" fillId="7" borderId="0" xfId="0" applyFont="1" applyFill="1" applyAlignment="1">
      <alignment vertical="center"/>
    </xf>
    <xf numFmtId="0" fontId="12" fillId="7" borderId="0" xfId="0" applyFont="1" applyFill="1" applyAlignment="1">
      <alignment horizontal="center" vertical="center"/>
    </xf>
    <xf numFmtId="10" fontId="12" fillId="7" borderId="0" xfId="3" applyNumberFormat="1" applyFont="1" applyFill="1" applyAlignment="1">
      <alignment horizontal="center" vertical="center"/>
    </xf>
    <xf numFmtId="0" fontId="15" fillId="0" borderId="0" xfId="0" applyFont="1" applyAlignment="1">
      <alignment horizontal="left" vertical="center" indent="1"/>
    </xf>
    <xf numFmtId="9" fontId="10" fillId="0" borderId="0" xfId="0" applyNumberFormat="1" applyFont="1"/>
    <xf numFmtId="10" fontId="10" fillId="4" borderId="0" xfId="3" applyNumberFormat="1" applyFont="1" applyFill="1"/>
    <xf numFmtId="10" fontId="10" fillId="4" borderId="0" xfId="0" applyNumberFormat="1" applyFont="1" applyFill="1"/>
    <xf numFmtId="0" fontId="10" fillId="6" borderId="0" xfId="0" applyFont="1" applyFill="1" applyAlignment="1">
      <alignment horizontal="center" vertical="center"/>
    </xf>
    <xf numFmtId="164" fontId="10" fillId="4" borderId="0" xfId="3" applyNumberFormat="1" applyFont="1" applyFill="1"/>
    <xf numFmtId="44" fontId="10" fillId="0" borderId="0" xfId="0" applyNumberFormat="1" applyFont="1"/>
    <xf numFmtId="44" fontId="10" fillId="4" borderId="0" xfId="2" applyFont="1" applyFill="1"/>
    <xf numFmtId="164" fontId="10" fillId="4" borderId="0" xfId="0" applyNumberFormat="1" applyFont="1" applyFill="1"/>
    <xf numFmtId="9" fontId="10" fillId="4" borderId="0" xfId="0" quotePrefix="1" applyNumberFormat="1" applyFont="1" applyFill="1"/>
    <xf numFmtId="44" fontId="10" fillId="0" borderId="0" xfId="2" applyFont="1" applyAlignment="1">
      <alignment vertical="center"/>
    </xf>
    <xf numFmtId="9" fontId="10" fillId="4" borderId="0" xfId="3" applyFont="1" applyFill="1"/>
    <xf numFmtId="10" fontId="10" fillId="0" borderId="0" xfId="3" applyNumberFormat="1" applyFont="1" applyFill="1" applyAlignment="1">
      <alignment horizontal="center" vertical="center"/>
    </xf>
    <xf numFmtId="10" fontId="10" fillId="0" borderId="0" xfId="3" applyNumberFormat="1" applyFont="1" applyFill="1" applyBorder="1" applyAlignment="1">
      <alignment horizontal="center" vertical="center" wrapText="1"/>
    </xf>
    <xf numFmtId="10" fontId="10" fillId="4" borderId="0" xfId="3" applyNumberFormat="1" applyFont="1" applyFill="1" applyBorder="1" applyAlignment="1">
      <alignment horizontal="left" vertical="center"/>
    </xf>
    <xf numFmtId="10" fontId="10" fillId="4" borderId="0" xfId="0" applyNumberFormat="1" applyFont="1" applyFill="1" applyAlignment="1">
      <alignment vertical="center"/>
    </xf>
    <xf numFmtId="0" fontId="10"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10" fontId="13" fillId="0" borderId="0" xfId="3" applyNumberFormat="1" applyFont="1" applyFill="1" applyAlignment="1">
      <alignment horizontal="center" vertical="center"/>
    </xf>
    <xf numFmtId="10" fontId="10" fillId="4" borderId="0" xfId="3" applyNumberFormat="1" applyFont="1" applyFill="1" applyAlignment="1">
      <alignment horizontal="center" vertical="center" wrapText="1"/>
    </xf>
    <xf numFmtId="43" fontId="10" fillId="4" borderId="0" xfId="1" applyFont="1" applyFill="1"/>
    <xf numFmtId="10" fontId="10" fillId="0" borderId="0" xfId="0" applyNumberFormat="1" applyFont="1"/>
    <xf numFmtId="9" fontId="10" fillId="4" borderId="0" xfId="0" applyNumberFormat="1" applyFont="1" applyFill="1"/>
    <xf numFmtId="10" fontId="10" fillId="4" borderId="0" xfId="2" applyNumberFormat="1" applyFont="1" applyFill="1"/>
    <xf numFmtId="9" fontId="10" fillId="4" borderId="0" xfId="2" applyNumberFormat="1" applyFont="1" applyFill="1"/>
    <xf numFmtId="0" fontId="3" fillId="4" borderId="0" xfId="4" applyFill="1" applyAlignment="1"/>
    <xf numFmtId="0" fontId="11" fillId="5" borderId="0" xfId="0" applyFont="1" applyFill="1" applyAlignment="1">
      <alignment horizontal="center"/>
    </xf>
    <xf numFmtId="0" fontId="8" fillId="0" borderId="0" xfId="0" applyFont="1" applyAlignment="1">
      <alignment horizontal="left"/>
    </xf>
    <xf numFmtId="0" fontId="2" fillId="4"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7" fillId="0" borderId="0" xfId="0" applyFont="1" applyAlignment="1">
      <alignment horizontal="left"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0" xfId="0" applyFont="1" applyFill="1" applyAlignment="1">
      <alignment horizontal="center" vertical="center"/>
    </xf>
    <xf numFmtId="0" fontId="2" fillId="4" borderId="12"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3" fillId="4" borderId="0" xfId="4" applyFill="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6D5C-21A5-4407-A7FD-64D54991E706}">
  <sheetPr>
    <pageSetUpPr fitToPage="1"/>
  </sheetPr>
  <dimension ref="B2:G63"/>
  <sheetViews>
    <sheetView showGridLines="0" tabSelected="1" workbookViewId="0">
      <selection activeCell="B4" sqref="B4:B15"/>
    </sheetView>
  </sheetViews>
  <sheetFormatPr defaultRowHeight="15"/>
  <cols>
    <col min="1" max="1" width="3.7109375" customWidth="1"/>
    <col min="2" max="2" width="17.5703125" customWidth="1"/>
    <col min="3" max="3" width="36.28515625" bestFit="1" customWidth="1"/>
    <col min="4" max="4" width="18.85546875" style="25" customWidth="1"/>
    <col min="5" max="5" width="15.42578125" style="25" customWidth="1"/>
    <col min="6" max="6" width="15" customWidth="1"/>
    <col min="7" max="7" width="19" customWidth="1"/>
    <col min="8" max="8" width="3.7109375" customWidth="1"/>
  </cols>
  <sheetData>
    <row r="2" spans="2:7" ht="18.75">
      <c r="B2" s="82" t="s">
        <v>0</v>
      </c>
      <c r="C2" s="83"/>
      <c r="D2" s="83"/>
      <c r="E2" s="83"/>
      <c r="F2" s="83"/>
      <c r="G2" s="84"/>
    </row>
    <row r="3" spans="2:7" ht="46.5">
      <c r="B3" s="1" t="s">
        <v>1</v>
      </c>
      <c r="C3" s="1" t="s">
        <v>2</v>
      </c>
      <c r="D3" s="2" t="s">
        <v>3</v>
      </c>
      <c r="E3" s="3" t="s">
        <v>4</v>
      </c>
      <c r="F3" s="3" t="s">
        <v>5</v>
      </c>
      <c r="G3" s="3" t="s">
        <v>6</v>
      </c>
    </row>
    <row r="4" spans="2:7" s="8" customFormat="1" ht="21" customHeight="1">
      <c r="B4" s="85" t="s">
        <v>7</v>
      </c>
      <c r="C4" s="4" t="s">
        <v>8</v>
      </c>
      <c r="D4" s="87" t="s">
        <v>9</v>
      </c>
      <c r="E4" s="5" t="s">
        <v>10</v>
      </c>
      <c r="F4" s="6" t="s">
        <v>11</v>
      </c>
      <c r="G4" s="7" t="s">
        <v>12</v>
      </c>
    </row>
    <row r="5" spans="2:7" s="8" customFormat="1" ht="21" customHeight="1">
      <c r="B5" s="86"/>
      <c r="C5" s="9" t="s">
        <v>13</v>
      </c>
      <c r="D5" s="88"/>
      <c r="E5" s="10" t="s">
        <v>10</v>
      </c>
      <c r="F5" s="11" t="s">
        <v>11</v>
      </c>
      <c r="G5" s="12" t="s">
        <v>12</v>
      </c>
    </row>
    <row r="6" spans="2:7" s="8" customFormat="1" ht="21" customHeight="1">
      <c r="B6" s="86"/>
      <c r="C6" s="13" t="s">
        <v>14</v>
      </c>
      <c r="D6" s="88"/>
      <c r="E6" s="14" t="s">
        <v>15</v>
      </c>
      <c r="F6" s="15" t="s">
        <v>16</v>
      </c>
      <c r="G6" s="16" t="s">
        <v>12</v>
      </c>
    </row>
    <row r="7" spans="2:7" s="8" customFormat="1" ht="21" customHeight="1">
      <c r="B7" s="86"/>
      <c r="C7" s="13" t="s">
        <v>17</v>
      </c>
      <c r="D7" s="88"/>
      <c r="E7" s="14" t="s">
        <v>15</v>
      </c>
      <c r="F7" s="15" t="s">
        <v>16</v>
      </c>
      <c r="G7" s="16" t="s">
        <v>12</v>
      </c>
    </row>
    <row r="8" spans="2:7" s="8" customFormat="1" ht="21" customHeight="1">
      <c r="B8" s="86"/>
      <c r="C8" s="4" t="s">
        <v>18</v>
      </c>
      <c r="D8" s="88"/>
      <c r="E8" s="5" t="s">
        <v>15</v>
      </c>
      <c r="F8" s="6" t="s">
        <v>16</v>
      </c>
      <c r="G8" s="7" t="s">
        <v>19</v>
      </c>
    </row>
    <row r="9" spans="2:7" s="8" customFormat="1" ht="21" customHeight="1">
      <c r="B9" s="86"/>
      <c r="C9" s="9" t="s">
        <v>20</v>
      </c>
      <c r="D9" s="88"/>
      <c r="E9" s="10" t="s">
        <v>15</v>
      </c>
      <c r="F9" s="11" t="s">
        <v>16</v>
      </c>
      <c r="G9" s="12" t="s">
        <v>19</v>
      </c>
    </row>
    <row r="10" spans="2:7" s="8" customFormat="1" ht="21" customHeight="1">
      <c r="B10" s="86"/>
      <c r="C10" s="13" t="s">
        <v>21</v>
      </c>
      <c r="D10" s="88"/>
      <c r="E10" s="14" t="s">
        <v>22</v>
      </c>
      <c r="F10" s="15" t="s">
        <v>23</v>
      </c>
      <c r="G10" s="16" t="s">
        <v>12</v>
      </c>
    </row>
    <row r="11" spans="2:7" s="8" customFormat="1" ht="21" customHeight="1">
      <c r="B11" s="86"/>
      <c r="C11" s="13" t="s">
        <v>24</v>
      </c>
      <c r="D11" s="88"/>
      <c r="E11" s="14" t="s">
        <v>22</v>
      </c>
      <c r="F11" s="15" t="s">
        <v>23</v>
      </c>
      <c r="G11" s="16" t="s">
        <v>12</v>
      </c>
    </row>
    <row r="12" spans="2:7" s="8" customFormat="1" ht="21" customHeight="1">
      <c r="B12" s="86"/>
      <c r="C12" s="4" t="s">
        <v>25</v>
      </c>
      <c r="D12" s="88"/>
      <c r="E12" s="14" t="s">
        <v>22</v>
      </c>
      <c r="F12" s="6" t="s">
        <v>23</v>
      </c>
      <c r="G12" s="7" t="s">
        <v>26</v>
      </c>
    </row>
    <row r="13" spans="2:7" s="8" customFormat="1" ht="21" customHeight="1">
      <c r="B13" s="86"/>
      <c r="C13" s="9" t="s">
        <v>27</v>
      </c>
      <c r="D13" s="88"/>
      <c r="E13" s="14" t="s">
        <v>22</v>
      </c>
      <c r="F13" s="11" t="s">
        <v>23</v>
      </c>
      <c r="G13" s="12" t="s">
        <v>26</v>
      </c>
    </row>
    <row r="14" spans="2:7" s="8" customFormat="1" ht="21" customHeight="1">
      <c r="B14" s="86"/>
      <c r="C14" s="13" t="s">
        <v>28</v>
      </c>
      <c r="D14" s="88"/>
      <c r="E14" s="14" t="s">
        <v>29</v>
      </c>
      <c r="F14" s="6" t="s">
        <v>23</v>
      </c>
      <c r="G14" s="7" t="s">
        <v>30</v>
      </c>
    </row>
    <row r="15" spans="2:7" s="8" customFormat="1" ht="21" customHeight="1">
      <c r="B15" s="86"/>
      <c r="C15" s="9" t="s">
        <v>31</v>
      </c>
      <c r="D15" s="89"/>
      <c r="E15" s="14" t="s">
        <v>29</v>
      </c>
      <c r="F15" s="11" t="s">
        <v>23</v>
      </c>
      <c r="G15" s="12" t="s">
        <v>30</v>
      </c>
    </row>
    <row r="16" spans="2:7" s="8" customFormat="1" ht="21" customHeight="1">
      <c r="B16" s="90" t="s">
        <v>32</v>
      </c>
      <c r="C16" s="13" t="s">
        <v>33</v>
      </c>
      <c r="D16" s="92" t="s">
        <v>12</v>
      </c>
      <c r="E16" s="17" t="s">
        <v>34</v>
      </c>
      <c r="F16" s="18" t="s">
        <v>35</v>
      </c>
      <c r="G16" s="17" t="s">
        <v>36</v>
      </c>
    </row>
    <row r="17" spans="2:7" s="8" customFormat="1" ht="21" customHeight="1">
      <c r="B17" s="90"/>
      <c r="C17" s="13" t="s">
        <v>37</v>
      </c>
      <c r="D17" s="88"/>
      <c r="E17" s="19" t="s">
        <v>34</v>
      </c>
      <c r="F17" s="18" t="s">
        <v>16</v>
      </c>
      <c r="G17" s="19" t="s">
        <v>36</v>
      </c>
    </row>
    <row r="18" spans="2:7" s="8" customFormat="1" ht="21" customHeight="1">
      <c r="B18" s="90"/>
      <c r="C18" s="13" t="s">
        <v>38</v>
      </c>
      <c r="D18" s="88"/>
      <c r="E18" s="19" t="s">
        <v>34</v>
      </c>
      <c r="F18" s="18" t="s">
        <v>39</v>
      </c>
      <c r="G18" s="19" t="s">
        <v>12</v>
      </c>
    </row>
    <row r="19" spans="2:7" s="8" customFormat="1" ht="21" customHeight="1">
      <c r="B19" s="90"/>
      <c r="C19" s="13" t="s">
        <v>40</v>
      </c>
      <c r="D19" s="88"/>
      <c r="E19" s="19" t="s">
        <v>41</v>
      </c>
      <c r="F19" s="18" t="s">
        <v>42</v>
      </c>
      <c r="G19" s="19" t="s">
        <v>36</v>
      </c>
    </row>
    <row r="20" spans="2:7" s="8" customFormat="1" ht="21" customHeight="1">
      <c r="B20" s="90"/>
      <c r="C20" s="13" t="s">
        <v>43</v>
      </c>
      <c r="D20" s="88"/>
      <c r="E20" s="19" t="s">
        <v>41</v>
      </c>
      <c r="F20" s="18" t="s">
        <v>44</v>
      </c>
      <c r="G20" s="19" t="s">
        <v>36</v>
      </c>
    </row>
    <row r="21" spans="2:7" s="8" customFormat="1" ht="21" customHeight="1">
      <c r="B21" s="90"/>
      <c r="C21" s="13" t="s">
        <v>45</v>
      </c>
      <c r="D21" s="88"/>
      <c r="E21" s="19" t="s">
        <v>41</v>
      </c>
      <c r="F21" s="18" t="s">
        <v>46</v>
      </c>
      <c r="G21" s="19" t="s">
        <v>36</v>
      </c>
    </row>
    <row r="22" spans="2:7" s="8" customFormat="1" ht="21" customHeight="1">
      <c r="B22" s="90"/>
      <c r="C22" s="13" t="s">
        <v>47</v>
      </c>
      <c r="D22" s="88"/>
      <c r="E22" s="19" t="s">
        <v>34</v>
      </c>
      <c r="F22" s="18" t="s">
        <v>48</v>
      </c>
      <c r="G22" s="19" t="s">
        <v>12</v>
      </c>
    </row>
    <row r="23" spans="2:7" s="8" customFormat="1" ht="21" customHeight="1">
      <c r="B23" s="91"/>
      <c r="C23" s="13" t="s">
        <v>49</v>
      </c>
      <c r="D23" s="88"/>
      <c r="E23" s="19" t="s">
        <v>34</v>
      </c>
      <c r="F23" s="18" t="s">
        <v>50</v>
      </c>
      <c r="G23" s="19" t="s">
        <v>12</v>
      </c>
    </row>
    <row r="24" spans="2:7" s="8" customFormat="1" ht="21" customHeight="1">
      <c r="B24" s="91"/>
      <c r="C24" s="9" t="s">
        <v>51</v>
      </c>
      <c r="D24" s="88"/>
      <c r="E24" s="19" t="s">
        <v>34</v>
      </c>
      <c r="F24" s="18" t="s">
        <v>48</v>
      </c>
      <c r="G24" s="19" t="s">
        <v>12</v>
      </c>
    </row>
    <row r="25" spans="2:7" s="8" customFormat="1" ht="21" customHeight="1">
      <c r="B25" s="93" t="s">
        <v>52</v>
      </c>
      <c r="C25" s="13" t="s">
        <v>53</v>
      </c>
      <c r="D25" s="93" t="s">
        <v>12</v>
      </c>
      <c r="E25" s="17" t="s">
        <v>34</v>
      </c>
      <c r="F25" s="6" t="s">
        <v>54</v>
      </c>
      <c r="G25" s="7" t="s">
        <v>12</v>
      </c>
    </row>
    <row r="26" spans="2:7" s="8" customFormat="1" ht="21" customHeight="1">
      <c r="B26" s="94"/>
      <c r="C26" s="13" t="s">
        <v>55</v>
      </c>
      <c r="D26" s="94"/>
      <c r="E26" s="19" t="s">
        <v>41</v>
      </c>
      <c r="F26" s="15" t="s">
        <v>56</v>
      </c>
      <c r="G26" s="16" t="s">
        <v>12</v>
      </c>
    </row>
    <row r="27" spans="2:7" s="8" customFormat="1" ht="21" customHeight="1">
      <c r="B27" s="94"/>
      <c r="C27" s="13" t="s">
        <v>57</v>
      </c>
      <c r="D27" s="94"/>
      <c r="E27" s="19" t="s">
        <v>41</v>
      </c>
      <c r="F27" s="15" t="s">
        <v>56</v>
      </c>
      <c r="G27" s="16" t="s">
        <v>12</v>
      </c>
    </row>
    <row r="28" spans="2:7" s="8" customFormat="1" ht="21" customHeight="1">
      <c r="B28" s="94"/>
      <c r="C28" s="13" t="s">
        <v>58</v>
      </c>
      <c r="D28" s="94"/>
      <c r="E28" s="19" t="s">
        <v>41</v>
      </c>
      <c r="F28" s="15" t="s">
        <v>56</v>
      </c>
      <c r="G28" s="16" t="s">
        <v>12</v>
      </c>
    </row>
    <row r="29" spans="2:7" s="8" customFormat="1" ht="21" customHeight="1">
      <c r="B29" s="95"/>
      <c r="C29" s="9" t="s">
        <v>59</v>
      </c>
      <c r="D29" s="95"/>
      <c r="E29" s="20" t="s">
        <v>41</v>
      </c>
      <c r="F29" s="11" t="s">
        <v>56</v>
      </c>
      <c r="G29" s="12" t="s">
        <v>12</v>
      </c>
    </row>
    <row r="30" spans="2:7" ht="21" customHeight="1">
      <c r="B30" s="79" t="s">
        <v>60</v>
      </c>
      <c r="C30" s="13" t="s">
        <v>61</v>
      </c>
      <c r="D30" s="79" t="s">
        <v>62</v>
      </c>
      <c r="E30" s="14" t="s">
        <v>10</v>
      </c>
      <c r="F30" s="15" t="s">
        <v>63</v>
      </c>
      <c r="G30" s="16" t="s">
        <v>12</v>
      </c>
    </row>
    <row r="31" spans="2:7" ht="21" customHeight="1">
      <c r="B31" s="79"/>
      <c r="C31" s="9" t="s">
        <v>64</v>
      </c>
      <c r="D31" s="79"/>
      <c r="E31" s="10" t="s">
        <v>10</v>
      </c>
      <c r="F31" s="11" t="s">
        <v>63</v>
      </c>
      <c r="G31" s="12" t="s">
        <v>12</v>
      </c>
    </row>
    <row r="32" spans="2:7" ht="21" customHeight="1">
      <c r="B32" s="79"/>
      <c r="C32" s="4" t="s">
        <v>65</v>
      </c>
      <c r="D32" s="79"/>
      <c r="E32" s="14" t="s">
        <v>66</v>
      </c>
      <c r="F32" s="15" t="s">
        <v>67</v>
      </c>
      <c r="G32" s="16" t="s">
        <v>36</v>
      </c>
    </row>
    <row r="33" spans="2:7" ht="21" customHeight="1">
      <c r="B33" s="79"/>
      <c r="C33" s="9" t="s">
        <v>68</v>
      </c>
      <c r="D33" s="79"/>
      <c r="E33" s="14" t="s">
        <v>66</v>
      </c>
      <c r="F33" s="15" t="s">
        <v>67</v>
      </c>
      <c r="G33" s="16" t="s">
        <v>36</v>
      </c>
    </row>
    <row r="34" spans="2:7" ht="21" customHeight="1">
      <c r="B34" s="79"/>
      <c r="C34" s="21" t="s">
        <v>69</v>
      </c>
      <c r="D34" s="79"/>
      <c r="E34" s="5" t="s">
        <v>22</v>
      </c>
      <c r="F34" s="6" t="s">
        <v>67</v>
      </c>
      <c r="G34" s="7" t="s">
        <v>70</v>
      </c>
    </row>
    <row r="35" spans="2:7" ht="21" customHeight="1">
      <c r="B35" s="80"/>
      <c r="C35" s="22" t="s">
        <v>71</v>
      </c>
      <c r="D35" s="80"/>
      <c r="E35" s="10" t="s">
        <v>22</v>
      </c>
      <c r="F35" s="11" t="s">
        <v>67</v>
      </c>
      <c r="G35" s="12" t="s">
        <v>70</v>
      </c>
    </row>
    <row r="36" spans="2:7">
      <c r="B36" s="23"/>
      <c r="C36" s="23"/>
      <c r="D36" s="23"/>
      <c r="E36" s="23"/>
      <c r="F36" s="23"/>
      <c r="G36" s="23"/>
    </row>
    <row r="37" spans="2:7">
      <c r="B37" s="24" t="s">
        <v>72</v>
      </c>
    </row>
    <row r="38" spans="2:7">
      <c r="B38" s="78" t="s">
        <v>73</v>
      </c>
      <c r="C38" s="78"/>
      <c r="D38" s="78"/>
      <c r="E38" s="78"/>
      <c r="F38" s="78"/>
    </row>
    <row r="39" spans="2:7" ht="15" customHeight="1">
      <c r="B39" s="81" t="s">
        <v>74</v>
      </c>
      <c r="C39" s="81"/>
      <c r="D39" s="81"/>
      <c r="E39" s="81"/>
      <c r="F39" s="81"/>
      <c r="G39" s="81"/>
    </row>
    <row r="40" spans="2:7">
      <c r="B40" s="81"/>
      <c r="C40" s="81"/>
      <c r="D40" s="81"/>
      <c r="E40" s="81"/>
      <c r="F40" s="81"/>
      <c r="G40" s="81"/>
    </row>
    <row r="41" spans="2:7">
      <c r="B41" s="81"/>
      <c r="C41" s="81"/>
      <c r="D41" s="81"/>
      <c r="E41" s="81"/>
      <c r="F41" s="81"/>
      <c r="G41" s="81"/>
    </row>
    <row r="42" spans="2:7">
      <c r="B42" s="81"/>
      <c r="C42" s="81"/>
      <c r="D42" s="81"/>
      <c r="E42" s="81"/>
      <c r="F42" s="81"/>
      <c r="G42" s="81"/>
    </row>
    <row r="43" spans="2:7">
      <c r="E43" s="26"/>
    </row>
    <row r="44" spans="2:7">
      <c r="E44" s="26"/>
    </row>
    <row r="45" spans="2:7">
      <c r="E45" s="26"/>
    </row>
    <row r="46" spans="2:7">
      <c r="E46" s="26"/>
    </row>
    <row r="47" spans="2:7">
      <c r="E47" s="26"/>
    </row>
    <row r="48" spans="2:7">
      <c r="E48" s="26"/>
    </row>
    <row r="49" spans="5:5">
      <c r="E49" s="26"/>
    </row>
    <row r="50" spans="5:5">
      <c r="E50" s="26"/>
    </row>
    <row r="51" spans="5:5">
      <c r="E51" s="26"/>
    </row>
    <row r="52" spans="5:5">
      <c r="E52" s="26"/>
    </row>
    <row r="53" spans="5:5">
      <c r="E53" s="26"/>
    </row>
    <row r="54" spans="5:5">
      <c r="E54" s="26"/>
    </row>
    <row r="55" spans="5:5">
      <c r="E55" s="26"/>
    </row>
    <row r="56" spans="5:5">
      <c r="E56" s="26"/>
    </row>
    <row r="57" spans="5:5">
      <c r="E57" s="26"/>
    </row>
    <row r="58" spans="5:5">
      <c r="E58" s="26"/>
    </row>
    <row r="59" spans="5:5">
      <c r="E59" s="26"/>
    </row>
    <row r="60" spans="5:5">
      <c r="E60" s="26"/>
    </row>
    <row r="61" spans="5:5">
      <c r="E61" s="26"/>
    </row>
    <row r="62" spans="5:5">
      <c r="E62" s="26"/>
    </row>
    <row r="63" spans="5:5">
      <c r="E63" s="26"/>
    </row>
  </sheetData>
  <sheetProtection algorithmName="SHA-512" hashValue="Yuc0z2L9UhsQYszXo5Yp9dhFKWWRUzwRDj9mf8/8QADP/rwGsNhdq/zj0sONQywxZmC6hB+R51TmlZGZAZqzaQ==" saltValue="u88Y3xJnQRxh7SceeVi+vw==" spinCount="100000" sheet="1" objects="1" scenarios="1"/>
  <mergeCells count="11">
    <mergeCell ref="B30:B35"/>
    <mergeCell ref="D30:D35"/>
    <mergeCell ref="B38:F38"/>
    <mergeCell ref="B39:G42"/>
    <mergeCell ref="B2:G2"/>
    <mergeCell ref="B4:B15"/>
    <mergeCell ref="D4:D15"/>
    <mergeCell ref="B16:B24"/>
    <mergeCell ref="D16:D24"/>
    <mergeCell ref="B25:B29"/>
    <mergeCell ref="D25:D29"/>
  </mergeCells>
  <hyperlinks>
    <hyperlink ref="C4" location="Concentrated!A1" display="Concentrated" xr:uid="{2A747557-37CC-4D90-81BF-5FEFCCE50FAD}"/>
    <hyperlink ref="C5" location="'Concentrated Tax'!A1" display="Concentrated Tax Sensitive" xr:uid="{7F99B2CB-3C46-438C-83C4-C08BCF4DF81F}"/>
    <hyperlink ref="C6" location="'Strategic Core'!A1" display="Strategic Core" xr:uid="{749EB2F3-40B9-4A89-BEF8-F2B02B61C085}"/>
    <hyperlink ref="C7" location="'Strategic Core Tax'!A1" display="Strategic Core Tax Sensitive" xr:uid="{C700D463-B0D4-4179-91A4-AD6C7B069445}"/>
    <hyperlink ref="C8" location="'Strategic w Alts'!A1" display="Strategic with Alts" xr:uid="{CB5D3146-2689-4399-8C7F-FAA55251124D}"/>
    <hyperlink ref="C9" location="'Strategic w Alts Tax'!A1" display="Strategic with Alts Tax Sensitive" xr:uid="{F649B3F2-741C-4DA7-A836-FE2967B6669C}"/>
    <hyperlink ref="C10" location="'Estate Core'!A1" display="Estate Core" xr:uid="{54738EEC-B543-4106-82E6-9580C99E6EDF}"/>
    <hyperlink ref="C11" location="'Estate Core Tax'!A1" display="Estate Core Tax Sensitive" xr:uid="{9E6CA863-F183-424B-8338-68A74505A4CB}"/>
    <hyperlink ref="C12" location="'Estate w Alts'!A1" display="Estate with Alts" xr:uid="{D3947259-F5C1-4B5F-95CC-3FA4B61CFAC8}"/>
    <hyperlink ref="C13" location="'Estate w Alts Tax'!A1" display="Estate with Alts Tax Sensitive" xr:uid="{435BF263-D782-4703-ACB6-840ABFA9879A}"/>
    <hyperlink ref="C14" location="'Endowment w Alts'!A1" display="Endowment with Alts" xr:uid="{91D062E9-C0DB-4C84-97A5-48C94A7CCF77}"/>
    <hyperlink ref="C15" location="'Endowment w Alts Tax'!A1" display="Endowment with Alts Tax Sensitive" xr:uid="{20F8844E-1C30-476B-ABD5-400E6869E709}"/>
    <hyperlink ref="C30" location="'LS- OVLs Strategic'!A1" display="OVLs Strategic" xr:uid="{7775B4F1-EF62-4838-BC08-12FDA1694A4D}"/>
    <hyperlink ref="C31" location="'LS- OVLs Strategic Tax'!A1" display="OVLs Strategic Tax Sensitive" xr:uid="{34B67A75-128C-4487-949A-840FA32B1E06}"/>
    <hyperlink ref="C32" location="'LS- OVLs Estate w Alts'!A1" display="OVLs Estate Alts" xr:uid="{FD693E12-44EE-4F83-95EA-794FBB77C5D2}"/>
    <hyperlink ref="C33" location="'LS- OVLs Estate w Alts TS'!A1" display="OVLS Estate Alts Tax Sensitive" xr:uid="{B823410E-1AA4-4E6B-AD80-70E9C4E23BAA}"/>
    <hyperlink ref="C34" location="'LS- OVLs Endowment w Alts'!A1" display="OVLs Endowment Alts" xr:uid="{5C0C7B62-BBD0-44B3-BD9D-CABB9A8A70DA}"/>
    <hyperlink ref="C35" location="'LS- OVLs Endowment w Alts TS'!A1" display="OVLs Endowment Alts Tax Sensitive" xr:uid="{E4B41D65-06B5-42B1-8CDE-4D7070F54CCD}"/>
    <hyperlink ref="C19" location="'Bison Objectives Balanced'!D5" display="Bison Balanced Distributive with Alts" xr:uid="{43FBFBF0-2E9C-4061-A341-BD25557884FE}"/>
    <hyperlink ref="C20" location="'Bison Objectives Balanced'!E5" display="Bison Balanced Moderate with Alts" xr:uid="{9F644616-C5E9-4E63-9441-ABCAECC863B4}"/>
    <hyperlink ref="C21" location="'Bison Objectives Balanced'!F5" display="Bison Balanced Accumulation with Alts" xr:uid="{86129637-5A60-4E4C-BA06-2167ECC01486}"/>
    <hyperlink ref="C16" location="'Bison Objectives Distribution'!D5" display="Bison Conservative Income with Alts" xr:uid="{69634377-101F-4BFE-96EB-8346E37B31BA}"/>
    <hyperlink ref="C17" location="'Bison Objectives Distribution'!E5" display="Bison Multi-Strategy Income with Alts" xr:uid="{CCF3FA23-F377-46A6-86A4-2312B9EC7FA1}"/>
    <hyperlink ref="C18" location="'Bison Objectives Distribution'!F5" display="Bison Tax Aware Income" xr:uid="{AACB5185-2D5D-46A1-89CD-8DABFE357E7E}"/>
    <hyperlink ref="C22" location="'Bison Objectives Accumulation'!D5" display="Bison Equity Income" xr:uid="{8E7D5E26-D56F-4490-B2CE-DE95FF5F38FF}"/>
    <hyperlink ref="C23" location="'Bison Objectives Accumulation'!E5" display="Bison Global Growth" xr:uid="{8837F8E1-B324-4046-AF05-12D6D102F3D7}"/>
    <hyperlink ref="C24" location="'Bison Objectives Accumulation'!F5" display="Bison Thematic Growth" xr:uid="{D5FD849D-4B79-4B7F-8E3F-D9631437186C}"/>
    <hyperlink ref="C25" location="'Bison Strategies'!A1" display="Bison Inflation Resilient Growth" xr:uid="{F98FB59A-9D09-4615-BBE0-B6E98EFBDAD6}"/>
    <hyperlink ref="C26" location="'Bison Strategies'!A1" display="Bison Large Cap Leaders" xr:uid="{0DF1B6C7-42EA-4A75-982B-625DEE0E3643}"/>
    <hyperlink ref="C27" location="'Bison American Values'!A1" display="Bison American Values Leaders" xr:uid="{90C7534F-FD4C-4CF3-A1B4-5654D70E0F2C}"/>
    <hyperlink ref="C29" location="'Bison American Values'!A1" display="Bison American Values Dividend" xr:uid="{B606DE8F-9DC8-4741-902C-0F799ED6254A}"/>
    <hyperlink ref="C28" location="'Bison Strategies'!A1" display="Bison Dividend Stock" xr:uid="{CAA72619-67E3-42EC-B65A-3895BFF6BEDE}"/>
  </hyperlinks>
  <pageMargins left="0.7" right="0.7" top="0.75" bottom="0.75" header="0.3" footer="0.3"/>
  <pageSetup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6E7D-69D0-472F-8E21-5C850A8EB865}">
  <sheetPr>
    <pageSetUpPr fitToPage="1"/>
  </sheetPr>
  <dimension ref="A1:N30"/>
  <sheetViews>
    <sheetView workbookViewId="0">
      <selection activeCell="B2" sqref="B2"/>
    </sheetView>
  </sheetViews>
  <sheetFormatPr defaultColWidth="9.140625" defaultRowHeight="21.75"/>
  <cols>
    <col min="1" max="1" width="13.85546875" style="28" customWidth="1"/>
    <col min="2" max="2" width="53.42578125" style="28" customWidth="1"/>
    <col min="3" max="3" width="24" style="28" hidden="1" customWidth="1"/>
    <col min="4" max="9" width="21.42578125" style="28" customWidth="1"/>
    <col min="10" max="10" width="11.7109375" style="28" bestFit="1" customWidth="1"/>
    <col min="11" max="11" width="14" style="28" bestFit="1" customWidth="1"/>
    <col min="12" max="12" width="18.42578125" style="28" bestFit="1" customWidth="1"/>
    <col min="13" max="13" width="11.28515625" style="28" bestFit="1" customWidth="1"/>
    <col min="14" max="14" width="11.140625" style="28" bestFit="1" customWidth="1"/>
    <col min="15" max="16384" width="9.140625" style="28"/>
  </cols>
  <sheetData>
    <row r="1" spans="1:14">
      <c r="A1" s="27" t="s">
        <v>75</v>
      </c>
    </row>
    <row r="2" spans="1:14" s="29" customFormat="1"/>
    <row r="3" spans="1:14" ht="27.75">
      <c r="A3" s="77" t="s">
        <v>163</v>
      </c>
      <c r="B3" s="77"/>
      <c r="C3" s="77"/>
      <c r="D3" s="77"/>
      <c r="E3" s="77"/>
      <c r="F3" s="77"/>
      <c r="G3" s="77"/>
      <c r="H3" s="77"/>
      <c r="I3" s="77"/>
    </row>
    <row r="4" spans="1:14" s="29" customFormat="1"/>
    <row r="5" spans="1:14" s="35" customFormat="1" ht="43.5">
      <c r="A5" s="30" t="s">
        <v>77</v>
      </c>
      <c r="B5" s="31" t="s">
        <v>78</v>
      </c>
      <c r="C5" s="31" t="s">
        <v>79</v>
      </c>
      <c r="D5" s="32" t="s">
        <v>80</v>
      </c>
      <c r="E5" s="33" t="s">
        <v>81</v>
      </c>
      <c r="F5" s="34" t="s">
        <v>82</v>
      </c>
      <c r="G5" s="34" t="s">
        <v>83</v>
      </c>
      <c r="H5" s="34" t="s">
        <v>84</v>
      </c>
      <c r="I5" s="34" t="s">
        <v>85</v>
      </c>
    </row>
    <row r="6" spans="1:14">
      <c r="A6" s="36" t="s">
        <v>86</v>
      </c>
      <c r="B6" s="37"/>
      <c r="C6" s="37"/>
      <c r="D6" s="38">
        <f t="shared" ref="D6:I6" si="0">SUM(D7:D13)</f>
        <v>0</v>
      </c>
      <c r="E6" s="38">
        <f t="shared" si="0"/>
        <v>0.18</v>
      </c>
      <c r="F6" s="38">
        <f t="shared" si="0"/>
        <v>0.36499999999999988</v>
      </c>
      <c r="G6" s="38">
        <f t="shared" si="0"/>
        <v>0.55000000000000004</v>
      </c>
      <c r="H6" s="38">
        <f t="shared" si="0"/>
        <v>0.60499999999999998</v>
      </c>
      <c r="I6" s="38">
        <f t="shared" si="0"/>
        <v>0.70000000000000018</v>
      </c>
      <c r="L6" s="51"/>
    </row>
    <row r="7" spans="1:14" s="29" customFormat="1">
      <c r="A7" s="39" t="s">
        <v>87</v>
      </c>
      <c r="B7" s="40" t="s">
        <v>88</v>
      </c>
      <c r="C7" s="40" t="s">
        <v>134</v>
      </c>
      <c r="D7" s="41">
        <v>0</v>
      </c>
      <c r="E7" s="41">
        <v>4.6800000000000001E-2</v>
      </c>
      <c r="F7" s="41">
        <v>9.4799999999999995E-2</v>
      </c>
      <c r="G7" s="41">
        <v>0.14299999999999999</v>
      </c>
      <c r="H7" s="41">
        <v>0.15720000000000001</v>
      </c>
      <c r="I7" s="41">
        <v>0.182</v>
      </c>
      <c r="K7" s="53"/>
      <c r="L7" s="53"/>
      <c r="M7" s="53"/>
      <c r="N7" s="53"/>
    </row>
    <row r="8" spans="1:14" s="29" customFormat="1">
      <c r="A8" s="39" t="s">
        <v>135</v>
      </c>
      <c r="B8" s="40" t="s">
        <v>136</v>
      </c>
      <c r="C8" s="45" t="s">
        <v>134</v>
      </c>
      <c r="D8" s="41">
        <v>0</v>
      </c>
      <c r="E8" s="41">
        <v>3.5099999999999999E-2</v>
      </c>
      <c r="F8" s="41">
        <v>7.1199999999999999E-2</v>
      </c>
      <c r="G8" s="41">
        <v>0.10730000000000001</v>
      </c>
      <c r="H8" s="41">
        <v>0.11799999999999999</v>
      </c>
      <c r="I8" s="41">
        <v>0.13650000000000001</v>
      </c>
      <c r="K8" s="53"/>
      <c r="L8" s="53"/>
      <c r="M8" s="53"/>
      <c r="N8" s="53"/>
    </row>
    <row r="9" spans="1:14" s="29" customFormat="1">
      <c r="A9" s="39" t="s">
        <v>137</v>
      </c>
      <c r="B9" s="40" t="s">
        <v>138</v>
      </c>
      <c r="C9" s="45" t="s">
        <v>134</v>
      </c>
      <c r="D9" s="41">
        <v>0</v>
      </c>
      <c r="E9" s="41">
        <v>3.5099999999999999E-2</v>
      </c>
      <c r="F9" s="41">
        <v>7.1199999999999999E-2</v>
      </c>
      <c r="G9" s="41">
        <v>0.10730000000000001</v>
      </c>
      <c r="H9" s="41">
        <v>0.11799999999999999</v>
      </c>
      <c r="I9" s="41">
        <v>0.13650000000000001</v>
      </c>
      <c r="K9" s="53"/>
      <c r="L9" s="53"/>
      <c r="M9" s="53"/>
      <c r="N9" s="53"/>
    </row>
    <row r="10" spans="1:14" s="29" customFormat="1">
      <c r="A10" s="39" t="s">
        <v>139</v>
      </c>
      <c r="B10" s="40" t="s">
        <v>140</v>
      </c>
      <c r="C10" s="45" t="s">
        <v>141</v>
      </c>
      <c r="D10" s="41">
        <v>0</v>
      </c>
      <c r="E10" s="41">
        <v>1.35E-2</v>
      </c>
      <c r="F10" s="41">
        <v>2.7400000000000001E-2</v>
      </c>
      <c r="G10" s="41">
        <v>4.1200000000000001E-2</v>
      </c>
      <c r="H10" s="41">
        <v>4.5400000000000003E-2</v>
      </c>
      <c r="I10" s="41">
        <v>5.2499999999999998E-2</v>
      </c>
      <c r="K10" s="53"/>
      <c r="L10" s="53"/>
      <c r="M10" s="53"/>
      <c r="N10" s="53"/>
    </row>
    <row r="11" spans="1:14" s="29" customFormat="1">
      <c r="A11" s="39" t="s">
        <v>142</v>
      </c>
      <c r="B11" s="40" t="s">
        <v>143</v>
      </c>
      <c r="C11" s="40" t="s">
        <v>144</v>
      </c>
      <c r="D11" s="41">
        <v>0</v>
      </c>
      <c r="E11" s="41">
        <v>1.35E-2</v>
      </c>
      <c r="F11" s="41">
        <v>2.7400000000000001E-2</v>
      </c>
      <c r="G11" s="41">
        <v>4.1200000000000001E-2</v>
      </c>
      <c r="H11" s="41">
        <v>4.5400000000000003E-2</v>
      </c>
      <c r="I11" s="41">
        <v>5.2499999999999998E-2</v>
      </c>
      <c r="K11" s="53"/>
      <c r="L11" s="53"/>
      <c r="M11" s="53"/>
      <c r="N11" s="53"/>
    </row>
    <row r="12" spans="1:14" s="29" customFormat="1">
      <c r="A12" s="39" t="s">
        <v>110</v>
      </c>
      <c r="B12" s="40" t="s">
        <v>111</v>
      </c>
      <c r="C12" s="40" t="s">
        <v>145</v>
      </c>
      <c r="D12" s="41">
        <v>0</v>
      </c>
      <c r="E12" s="41">
        <v>1.7999999999999999E-2</v>
      </c>
      <c r="F12" s="41">
        <v>3.6499999999999998E-2</v>
      </c>
      <c r="G12" s="41">
        <v>5.5E-2</v>
      </c>
      <c r="H12" s="41">
        <v>6.0499999999999998E-2</v>
      </c>
      <c r="I12" s="41">
        <v>7.0000000000000007E-2</v>
      </c>
      <c r="K12" s="53"/>
      <c r="L12" s="53"/>
      <c r="M12" s="53"/>
      <c r="N12" s="53"/>
    </row>
    <row r="13" spans="1:14" s="29" customFormat="1">
      <c r="A13" s="39" t="s">
        <v>146</v>
      </c>
      <c r="B13" s="40" t="s">
        <v>147</v>
      </c>
      <c r="C13" s="45" t="s">
        <v>145</v>
      </c>
      <c r="D13" s="41">
        <v>0</v>
      </c>
      <c r="E13" s="41">
        <v>1.7999999999999999E-2</v>
      </c>
      <c r="F13" s="41">
        <v>3.6499999999999998E-2</v>
      </c>
      <c r="G13" s="41">
        <v>5.5E-2</v>
      </c>
      <c r="H13" s="41">
        <v>6.0499999999999998E-2</v>
      </c>
      <c r="I13" s="41">
        <v>7.0000000000000007E-2</v>
      </c>
      <c r="K13" s="53"/>
    </row>
    <row r="14" spans="1:14">
      <c r="A14" s="36" t="s">
        <v>90</v>
      </c>
      <c r="B14" s="37"/>
      <c r="C14" s="54"/>
      <c r="D14" s="38">
        <f t="shared" ref="D14:I14" si="1">SUM(D15:D21)</f>
        <v>0.61999999999999988</v>
      </c>
      <c r="E14" s="38">
        <f t="shared" si="1"/>
        <v>0.5</v>
      </c>
      <c r="F14" s="38">
        <f t="shared" si="1"/>
        <v>0.29999999999999993</v>
      </c>
      <c r="G14" s="38">
        <f t="shared" si="1"/>
        <v>0.1</v>
      </c>
      <c r="H14" s="38">
        <f t="shared" si="1"/>
        <v>0</v>
      </c>
      <c r="I14" s="38">
        <f t="shared" si="1"/>
        <v>0</v>
      </c>
      <c r="L14" s="51"/>
    </row>
    <row r="15" spans="1:14" s="29" customFormat="1">
      <c r="A15" s="39" t="s">
        <v>91</v>
      </c>
      <c r="B15" s="40" t="s">
        <v>92</v>
      </c>
      <c r="C15" s="40" t="s">
        <v>148</v>
      </c>
      <c r="D15" s="43">
        <f>D20</f>
        <v>6.1999999999999993E-2</v>
      </c>
      <c r="E15" s="43">
        <f t="shared" ref="E15:I15" si="2">E20</f>
        <v>4.9999999999999996E-2</v>
      </c>
      <c r="F15" s="43">
        <f t="shared" si="2"/>
        <v>2.9999999999999995E-2</v>
      </c>
      <c r="G15" s="43">
        <f t="shared" si="2"/>
        <v>0.01</v>
      </c>
      <c r="H15" s="43">
        <f t="shared" si="2"/>
        <v>0</v>
      </c>
      <c r="I15" s="43">
        <f t="shared" si="2"/>
        <v>0</v>
      </c>
      <c r="K15" s="74"/>
      <c r="L15" s="53"/>
    </row>
    <row r="16" spans="1:14" s="29" customFormat="1">
      <c r="A16" s="39" t="s">
        <v>114</v>
      </c>
      <c r="B16" s="40" t="s">
        <v>115</v>
      </c>
      <c r="C16" s="40" t="s">
        <v>148</v>
      </c>
      <c r="D16" s="43">
        <v>9.2999999999999999E-2</v>
      </c>
      <c r="E16" s="43">
        <v>7.4999999999999997E-2</v>
      </c>
      <c r="F16" s="43">
        <v>4.4999999999999998E-2</v>
      </c>
      <c r="G16" s="43">
        <v>1.4999999999999999E-2</v>
      </c>
      <c r="H16" s="43">
        <v>0</v>
      </c>
      <c r="I16" s="43">
        <v>0</v>
      </c>
      <c r="K16" s="75"/>
      <c r="L16" s="75"/>
    </row>
    <row r="17" spans="1:12" s="29" customFormat="1">
      <c r="A17" s="39" t="s">
        <v>149</v>
      </c>
      <c r="B17" s="40" t="s">
        <v>150</v>
      </c>
      <c r="C17" s="40" t="s">
        <v>148</v>
      </c>
      <c r="D17" s="43">
        <v>0.155</v>
      </c>
      <c r="E17" s="43">
        <v>0.125</v>
      </c>
      <c r="F17" s="43">
        <v>7.4999999999999997E-2</v>
      </c>
      <c r="G17" s="43">
        <v>2.5000000000000001E-2</v>
      </c>
      <c r="H17" s="43">
        <v>0</v>
      </c>
      <c r="I17" s="43">
        <v>0</v>
      </c>
      <c r="K17" s="57"/>
      <c r="L17" s="53"/>
    </row>
    <row r="18" spans="1:12" s="29" customFormat="1">
      <c r="A18" s="39" t="s">
        <v>151</v>
      </c>
      <c r="B18" s="40" t="s">
        <v>152</v>
      </c>
      <c r="C18" s="40" t="s">
        <v>148</v>
      </c>
      <c r="D18" s="43">
        <v>6.1999999999999993E-2</v>
      </c>
      <c r="E18" s="43">
        <v>4.9999999999999996E-2</v>
      </c>
      <c r="F18" s="43">
        <v>2.9999999999999995E-2</v>
      </c>
      <c r="G18" s="43">
        <v>0.01</v>
      </c>
      <c r="H18" s="43">
        <v>0</v>
      </c>
      <c r="I18" s="43">
        <v>0</v>
      </c>
      <c r="K18" s="57"/>
      <c r="L18" s="53"/>
    </row>
    <row r="19" spans="1:12" s="29" customFormat="1">
      <c r="A19" s="39" t="s">
        <v>397</v>
      </c>
      <c r="B19" s="40" t="s">
        <v>398</v>
      </c>
      <c r="C19" s="40"/>
      <c r="D19" s="43">
        <f>D21</f>
        <v>9.2999999999999999E-2</v>
      </c>
      <c r="E19" s="43">
        <f t="shared" ref="E19:I19" si="3">E21</f>
        <v>7.4999999999999997E-2</v>
      </c>
      <c r="F19" s="43">
        <f t="shared" si="3"/>
        <v>4.4999999999999998E-2</v>
      </c>
      <c r="G19" s="43">
        <f t="shared" si="3"/>
        <v>1.4999999999999999E-2</v>
      </c>
      <c r="H19" s="43">
        <f t="shared" si="3"/>
        <v>0</v>
      </c>
      <c r="I19" s="43">
        <f t="shared" si="3"/>
        <v>0</v>
      </c>
      <c r="K19" s="57"/>
      <c r="L19" s="53"/>
    </row>
    <row r="20" spans="1:12" s="29" customFormat="1">
      <c r="A20" s="39" t="s">
        <v>153</v>
      </c>
      <c r="B20" s="40" t="s">
        <v>154</v>
      </c>
      <c r="C20" s="40" t="s">
        <v>148</v>
      </c>
      <c r="D20" s="43">
        <v>6.1999999999999993E-2</v>
      </c>
      <c r="E20" s="43">
        <v>4.9999999999999996E-2</v>
      </c>
      <c r="F20" s="43">
        <v>2.9999999999999995E-2</v>
      </c>
      <c r="G20" s="43">
        <v>0.01</v>
      </c>
      <c r="H20" s="43">
        <v>0</v>
      </c>
      <c r="I20" s="43">
        <v>0</v>
      </c>
      <c r="K20" s="57"/>
      <c r="L20" s="53"/>
    </row>
    <row r="21" spans="1:12" s="29" customFormat="1">
      <c r="A21" s="39" t="s">
        <v>94</v>
      </c>
      <c r="B21" s="40" t="s">
        <v>95</v>
      </c>
      <c r="C21" s="40" t="s">
        <v>148</v>
      </c>
      <c r="D21" s="43">
        <v>9.2999999999999999E-2</v>
      </c>
      <c r="E21" s="43">
        <v>7.4999999999999997E-2</v>
      </c>
      <c r="F21" s="43">
        <v>4.4999999999999998E-2</v>
      </c>
      <c r="G21" s="43">
        <v>1.4999999999999999E-2</v>
      </c>
      <c r="H21" s="43">
        <v>0</v>
      </c>
      <c r="I21" s="43">
        <v>0</v>
      </c>
      <c r="K21" s="57"/>
      <c r="L21" s="53"/>
    </row>
    <row r="22" spans="1:12">
      <c r="A22" s="36" t="s">
        <v>97</v>
      </c>
      <c r="B22" s="37"/>
      <c r="C22" s="54"/>
      <c r="D22" s="44">
        <f t="shared" ref="D22:I22" si="4">SUM(D23:D27)</f>
        <v>0.38</v>
      </c>
      <c r="E22" s="44">
        <f t="shared" si="4"/>
        <v>0.32</v>
      </c>
      <c r="F22" s="44">
        <f t="shared" si="4"/>
        <v>0.33500000000000002</v>
      </c>
      <c r="G22" s="44">
        <f t="shared" si="4"/>
        <v>0.35</v>
      </c>
      <c r="H22" s="44">
        <f t="shared" si="4"/>
        <v>0.39500000000000002</v>
      </c>
      <c r="I22" s="44">
        <f t="shared" si="4"/>
        <v>0.3</v>
      </c>
    </row>
    <row r="23" spans="1:12" s="29" customFormat="1" ht="43.5">
      <c r="A23" s="39" t="s">
        <v>126</v>
      </c>
      <c r="B23" s="40" t="s">
        <v>127</v>
      </c>
      <c r="C23" s="45" t="s">
        <v>128</v>
      </c>
      <c r="D23" s="46">
        <v>0.1</v>
      </c>
      <c r="E23" s="46">
        <v>0.08</v>
      </c>
      <c r="F23" s="46">
        <v>0.1</v>
      </c>
      <c r="G23" s="46">
        <v>0.1</v>
      </c>
      <c r="H23" s="46">
        <v>0.12</v>
      </c>
      <c r="I23" s="46">
        <v>0.1</v>
      </c>
    </row>
    <row r="24" spans="1:12" s="29" customFormat="1">
      <c r="A24" s="39" t="s">
        <v>129</v>
      </c>
      <c r="B24" s="40" t="s">
        <v>130</v>
      </c>
      <c r="C24" s="45" t="s">
        <v>131</v>
      </c>
      <c r="D24" s="46">
        <v>0.15</v>
      </c>
      <c r="E24" s="46">
        <v>0.12</v>
      </c>
      <c r="F24" s="46">
        <v>0.1</v>
      </c>
      <c r="G24" s="46">
        <v>0.1</v>
      </c>
      <c r="H24" s="46">
        <v>0.08</v>
      </c>
      <c r="I24" s="46">
        <v>0</v>
      </c>
    </row>
    <row r="25" spans="1:12" s="29" customFormat="1">
      <c r="A25" s="39" t="s">
        <v>117</v>
      </c>
      <c r="B25" s="40" t="s">
        <v>118</v>
      </c>
      <c r="C25" s="45"/>
      <c r="D25" s="46">
        <v>0</v>
      </c>
      <c r="E25" s="46">
        <v>0.02</v>
      </c>
      <c r="F25" s="46">
        <v>3.5000000000000003E-2</v>
      </c>
      <c r="G25" s="46">
        <v>0.05</v>
      </c>
      <c r="H25" s="46">
        <v>7.4999999999999997E-2</v>
      </c>
      <c r="I25" s="46">
        <v>0.1</v>
      </c>
    </row>
    <row r="26" spans="1:12" s="29" customFormat="1">
      <c r="A26" s="39" t="s">
        <v>98</v>
      </c>
      <c r="B26" s="40" t="s">
        <v>99</v>
      </c>
      <c r="C26" s="45" t="s">
        <v>105</v>
      </c>
      <c r="D26" s="46">
        <v>6.5000000000000002E-2</v>
      </c>
      <c r="E26" s="46">
        <v>0.05</v>
      </c>
      <c r="F26" s="46">
        <v>0.05</v>
      </c>
      <c r="G26" s="46">
        <v>0.05</v>
      </c>
      <c r="H26" s="46">
        <v>0.06</v>
      </c>
      <c r="I26" s="46">
        <v>0.05</v>
      </c>
    </row>
    <row r="27" spans="1:12" s="29" customFormat="1">
      <c r="A27" s="39" t="s">
        <v>119</v>
      </c>
      <c r="B27" s="40" t="s">
        <v>120</v>
      </c>
      <c r="C27" s="45" t="s">
        <v>105</v>
      </c>
      <c r="D27" s="46">
        <v>6.5000000000000002E-2</v>
      </c>
      <c r="E27" s="46">
        <v>0.05</v>
      </c>
      <c r="F27" s="46">
        <v>0.05</v>
      </c>
      <c r="G27" s="46">
        <v>0.05</v>
      </c>
      <c r="H27" s="46">
        <v>0.06</v>
      </c>
      <c r="I27" s="46">
        <v>0.05</v>
      </c>
    </row>
    <row r="28" spans="1:12">
      <c r="A28" s="47" t="s">
        <v>101</v>
      </c>
      <c r="B28" s="48"/>
      <c r="C28" s="48"/>
      <c r="D28" s="49">
        <f t="shared" ref="D28:I28" si="5">D22+D14+D6</f>
        <v>0.99999999999999989</v>
      </c>
      <c r="E28" s="49">
        <f t="shared" si="5"/>
        <v>1</v>
      </c>
      <c r="F28" s="49">
        <f t="shared" si="5"/>
        <v>0.99999999999999989</v>
      </c>
      <c r="G28" s="49">
        <f t="shared" si="5"/>
        <v>1</v>
      </c>
      <c r="H28" s="49">
        <f t="shared" si="5"/>
        <v>1</v>
      </c>
      <c r="I28" s="49">
        <f t="shared" si="5"/>
        <v>1.0000000000000002</v>
      </c>
    </row>
    <row r="29" spans="1:12">
      <c r="A29" s="78" t="s">
        <v>72</v>
      </c>
      <c r="B29" s="78"/>
      <c r="C29" s="78"/>
      <c r="D29" s="78"/>
      <c r="E29" s="78"/>
    </row>
    <row r="30" spans="1:12">
      <c r="A30" s="78" t="s">
        <v>73</v>
      </c>
      <c r="B30" s="78"/>
      <c r="C30" s="78"/>
      <c r="D30" s="78"/>
      <c r="E30" s="78"/>
    </row>
  </sheetData>
  <sheetProtection algorithmName="SHA-512" hashValue="uB3CDahnmndQkfsYJ+QY++PxW+Y/bYx2J/2EQfiqT3fBVIoef0kkjuATx6nbE+EouhabzMMNXD2ObogGCEoIxw==" saltValue="g34qWGKnQujInFeA6NIm4A==" spinCount="100000" sheet="1" objects="1" scenarios="1"/>
  <mergeCells count="3">
    <mergeCell ref="A3:I3"/>
    <mergeCell ref="A29:E29"/>
    <mergeCell ref="A30:E30"/>
  </mergeCells>
  <hyperlinks>
    <hyperlink ref="A1" location="'Summary Offerings'!A1" display="Return To Summary Offerings" xr:uid="{36DA5842-DB70-4D57-8D1B-6847DE559642}"/>
  </hyperlinks>
  <pageMargins left="0.7" right="0.7" top="0.75" bottom="0.75" header="0.3" footer="0.3"/>
  <pageSetup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0E72-5BA1-4FE8-850A-6F5A6B547129}">
  <sheetPr>
    <pageSetUpPr fitToPage="1"/>
  </sheetPr>
  <dimension ref="A1:N28"/>
  <sheetViews>
    <sheetView workbookViewId="0">
      <selection activeCell="E8" sqref="E8"/>
    </sheetView>
  </sheetViews>
  <sheetFormatPr defaultColWidth="9.140625" defaultRowHeight="21.75"/>
  <cols>
    <col min="1" max="1" width="13.85546875" style="28" customWidth="1"/>
    <col min="2" max="2" width="53.42578125" style="28" customWidth="1"/>
    <col min="3" max="3" width="21" style="28" hidden="1" customWidth="1"/>
    <col min="4" max="9" width="21.42578125" style="28" customWidth="1"/>
    <col min="10" max="10" width="10.7109375" style="28" bestFit="1" customWidth="1"/>
    <col min="11" max="14" width="11.28515625" style="28" bestFit="1" customWidth="1"/>
    <col min="15" max="16384" width="9.140625" style="28"/>
  </cols>
  <sheetData>
    <row r="1" spans="1:14">
      <c r="A1" s="27" t="s">
        <v>75</v>
      </c>
    </row>
    <row r="2" spans="1:14" s="29" customFormat="1"/>
    <row r="3" spans="1:14" ht="27.75">
      <c r="A3" s="77" t="s">
        <v>164</v>
      </c>
      <c r="B3" s="77"/>
      <c r="C3" s="77"/>
      <c r="D3" s="77"/>
      <c r="E3" s="77"/>
      <c r="F3" s="77"/>
      <c r="G3" s="77"/>
      <c r="H3" s="77"/>
      <c r="I3" s="77"/>
    </row>
    <row r="4" spans="1:14" s="29" customFormat="1"/>
    <row r="5" spans="1:14" s="35" customFormat="1" ht="43.5">
      <c r="A5" s="30" t="s">
        <v>77</v>
      </c>
      <c r="B5" s="31" t="s">
        <v>78</v>
      </c>
      <c r="C5" s="31" t="s">
        <v>79</v>
      </c>
      <c r="D5" s="32" t="s">
        <v>80</v>
      </c>
      <c r="E5" s="33" t="s">
        <v>81</v>
      </c>
      <c r="F5" s="34" t="s">
        <v>82</v>
      </c>
      <c r="G5" s="34" t="s">
        <v>83</v>
      </c>
      <c r="H5" s="34" t="s">
        <v>84</v>
      </c>
      <c r="I5" s="34" t="s">
        <v>85</v>
      </c>
    </row>
    <row r="6" spans="1:14">
      <c r="A6" s="36" t="s">
        <v>86</v>
      </c>
      <c r="B6" s="37"/>
      <c r="C6" s="37"/>
      <c r="D6" s="38">
        <f t="shared" ref="D6:I6" si="0">SUM(D7:D13)</f>
        <v>0</v>
      </c>
      <c r="E6" s="38">
        <f t="shared" si="0"/>
        <v>0.18</v>
      </c>
      <c r="F6" s="38">
        <f t="shared" si="0"/>
        <v>0.36499999999999988</v>
      </c>
      <c r="G6" s="38">
        <f t="shared" si="0"/>
        <v>0.55000000000000004</v>
      </c>
      <c r="H6" s="38">
        <f t="shared" si="0"/>
        <v>0.60499999999999998</v>
      </c>
      <c r="I6" s="38">
        <f t="shared" si="0"/>
        <v>0.70000000000000018</v>
      </c>
      <c r="L6" s="51"/>
    </row>
    <row r="7" spans="1:14" s="29" customFormat="1">
      <c r="A7" s="39" t="s">
        <v>87</v>
      </c>
      <c r="B7" s="40" t="s">
        <v>88</v>
      </c>
      <c r="C7" s="40" t="s">
        <v>134</v>
      </c>
      <c r="D7" s="41">
        <v>0</v>
      </c>
      <c r="E7" s="41">
        <v>4.6800000000000001E-2</v>
      </c>
      <c r="F7" s="41">
        <v>9.4799999999999995E-2</v>
      </c>
      <c r="G7" s="41">
        <v>0.14299999999999999</v>
      </c>
      <c r="H7" s="41">
        <v>0.15720000000000001</v>
      </c>
      <c r="I7" s="41">
        <v>0.182</v>
      </c>
      <c r="J7" s="53"/>
      <c r="K7" s="53"/>
      <c r="L7" s="53"/>
      <c r="M7" s="53"/>
      <c r="N7" s="53"/>
    </row>
    <row r="8" spans="1:14" s="29" customFormat="1">
      <c r="A8" s="39" t="s">
        <v>135</v>
      </c>
      <c r="B8" s="40" t="s">
        <v>136</v>
      </c>
      <c r="C8" s="45" t="s">
        <v>134</v>
      </c>
      <c r="D8" s="41">
        <v>0</v>
      </c>
      <c r="E8" s="41">
        <v>3.5099999999999999E-2</v>
      </c>
      <c r="F8" s="41">
        <v>7.1199999999999999E-2</v>
      </c>
      <c r="G8" s="41">
        <v>0.10730000000000001</v>
      </c>
      <c r="H8" s="41">
        <v>0.11799999999999999</v>
      </c>
      <c r="I8" s="41">
        <v>0.13650000000000001</v>
      </c>
      <c r="J8" s="53"/>
      <c r="K8" s="53"/>
      <c r="L8" s="53"/>
      <c r="M8" s="53"/>
      <c r="N8" s="53"/>
    </row>
    <row r="9" spans="1:14" s="29" customFormat="1">
      <c r="A9" s="39" t="s">
        <v>137</v>
      </c>
      <c r="B9" s="40" t="s">
        <v>138</v>
      </c>
      <c r="C9" s="45" t="s">
        <v>134</v>
      </c>
      <c r="D9" s="41">
        <v>0</v>
      </c>
      <c r="E9" s="41">
        <v>3.5099999999999999E-2</v>
      </c>
      <c r="F9" s="41">
        <v>7.1199999999999999E-2</v>
      </c>
      <c r="G9" s="41">
        <v>0.10730000000000001</v>
      </c>
      <c r="H9" s="41">
        <v>0.11799999999999999</v>
      </c>
      <c r="I9" s="41">
        <v>0.13650000000000001</v>
      </c>
      <c r="J9" s="53"/>
      <c r="K9" s="53"/>
      <c r="L9" s="53"/>
      <c r="M9" s="53"/>
      <c r="N9" s="53"/>
    </row>
    <row r="10" spans="1:14" s="29" customFormat="1">
      <c r="A10" s="39" t="s">
        <v>139</v>
      </c>
      <c r="B10" s="40" t="s">
        <v>140</v>
      </c>
      <c r="C10" s="45" t="s">
        <v>141</v>
      </c>
      <c r="D10" s="41">
        <v>0</v>
      </c>
      <c r="E10" s="41">
        <v>1.35E-2</v>
      </c>
      <c r="F10" s="41">
        <v>2.7400000000000001E-2</v>
      </c>
      <c r="G10" s="41">
        <v>4.1200000000000001E-2</v>
      </c>
      <c r="H10" s="41">
        <v>4.5400000000000003E-2</v>
      </c>
      <c r="I10" s="41">
        <v>5.2499999999999998E-2</v>
      </c>
      <c r="J10" s="53"/>
      <c r="K10" s="53"/>
      <c r="L10" s="53"/>
      <c r="M10" s="53"/>
      <c r="N10" s="53"/>
    </row>
    <row r="11" spans="1:14" s="29" customFormat="1">
      <c r="A11" s="39" t="s">
        <v>142</v>
      </c>
      <c r="B11" s="40" t="s">
        <v>143</v>
      </c>
      <c r="C11" s="40" t="s">
        <v>144</v>
      </c>
      <c r="D11" s="41">
        <v>0</v>
      </c>
      <c r="E11" s="41">
        <v>1.35E-2</v>
      </c>
      <c r="F11" s="41">
        <v>2.7400000000000001E-2</v>
      </c>
      <c r="G11" s="41">
        <v>4.1200000000000001E-2</v>
      </c>
      <c r="H11" s="41">
        <v>4.5400000000000003E-2</v>
      </c>
      <c r="I11" s="41">
        <v>5.2499999999999998E-2</v>
      </c>
      <c r="J11" s="53"/>
      <c r="K11" s="53"/>
      <c r="L11" s="53"/>
      <c r="M11" s="53"/>
      <c r="N11" s="53"/>
    </row>
    <row r="12" spans="1:14" s="29" customFormat="1">
      <c r="A12" s="39" t="s">
        <v>110</v>
      </c>
      <c r="B12" s="40" t="s">
        <v>111</v>
      </c>
      <c r="C12" s="40" t="s">
        <v>145</v>
      </c>
      <c r="D12" s="41">
        <v>0</v>
      </c>
      <c r="E12" s="41">
        <v>1.7999999999999999E-2</v>
      </c>
      <c r="F12" s="41">
        <v>3.6499999999999998E-2</v>
      </c>
      <c r="G12" s="41">
        <v>5.5E-2</v>
      </c>
      <c r="H12" s="41">
        <v>6.0499999999999998E-2</v>
      </c>
      <c r="I12" s="41">
        <v>7.0000000000000007E-2</v>
      </c>
      <c r="J12" s="53"/>
      <c r="K12" s="53"/>
      <c r="L12" s="53"/>
      <c r="M12" s="53"/>
      <c r="N12" s="53"/>
    </row>
    <row r="13" spans="1:14" s="29" customFormat="1">
      <c r="A13" s="39" t="s">
        <v>146</v>
      </c>
      <c r="B13" s="40" t="s">
        <v>147</v>
      </c>
      <c r="C13" s="45" t="s">
        <v>145</v>
      </c>
      <c r="D13" s="41">
        <v>0</v>
      </c>
      <c r="E13" s="41">
        <v>1.7999999999999999E-2</v>
      </c>
      <c r="F13" s="41">
        <v>3.6499999999999998E-2</v>
      </c>
      <c r="G13" s="41">
        <v>5.5E-2</v>
      </c>
      <c r="H13" s="41">
        <v>6.0499999999999998E-2</v>
      </c>
      <c r="I13" s="41">
        <v>7.0000000000000007E-2</v>
      </c>
      <c r="J13" s="53"/>
      <c r="K13" s="53"/>
    </row>
    <row r="14" spans="1:14">
      <c r="A14" s="36" t="s">
        <v>90</v>
      </c>
      <c r="B14" s="37"/>
      <c r="C14" s="42"/>
      <c r="D14" s="38">
        <f t="shared" ref="D14:I14" si="1">SUM(D15:D19)</f>
        <v>0.61999999999999977</v>
      </c>
      <c r="E14" s="38">
        <f t="shared" si="1"/>
        <v>0.50000000000000011</v>
      </c>
      <c r="F14" s="38">
        <f t="shared" si="1"/>
        <v>0.3000000000000001</v>
      </c>
      <c r="G14" s="38">
        <f t="shared" si="1"/>
        <v>0.10000000000000003</v>
      </c>
      <c r="H14" s="38">
        <f t="shared" si="1"/>
        <v>0</v>
      </c>
      <c r="I14" s="38">
        <f t="shared" si="1"/>
        <v>0</v>
      </c>
      <c r="L14" s="51"/>
    </row>
    <row r="15" spans="1:14" s="29" customFormat="1">
      <c r="A15" s="39" t="s">
        <v>156</v>
      </c>
      <c r="B15" s="40" t="s">
        <v>157</v>
      </c>
      <c r="C15" s="40" t="s">
        <v>158</v>
      </c>
      <c r="D15" s="43">
        <v>6.1999999999999986E-2</v>
      </c>
      <c r="E15" s="43">
        <v>5.000000000000001E-2</v>
      </c>
      <c r="F15" s="43">
        <v>3.0000000000000006E-2</v>
      </c>
      <c r="G15" s="43">
        <v>1.0000000000000002E-2</v>
      </c>
      <c r="H15" s="43">
        <v>0</v>
      </c>
      <c r="I15" s="43">
        <v>0</v>
      </c>
      <c r="K15" s="58"/>
      <c r="L15" s="53"/>
    </row>
    <row r="16" spans="1:14" s="29" customFormat="1">
      <c r="A16" s="39" t="s">
        <v>122</v>
      </c>
      <c r="B16" s="40" t="s">
        <v>123</v>
      </c>
      <c r="C16" s="40" t="s">
        <v>158</v>
      </c>
      <c r="D16" s="43">
        <v>0.18599999999999997</v>
      </c>
      <c r="E16" s="43">
        <v>0.15000000000000002</v>
      </c>
      <c r="F16" s="43">
        <v>9.0000000000000011E-2</v>
      </c>
      <c r="G16" s="43">
        <v>3.0000000000000006E-2</v>
      </c>
      <c r="H16" s="43">
        <v>0</v>
      </c>
      <c r="I16" s="43">
        <v>0</v>
      </c>
      <c r="K16" s="58"/>
      <c r="L16" s="53"/>
    </row>
    <row r="17" spans="1:12" s="29" customFormat="1">
      <c r="A17" s="39" t="s">
        <v>103</v>
      </c>
      <c r="B17" s="40" t="s">
        <v>104</v>
      </c>
      <c r="C17" s="40" t="s">
        <v>158</v>
      </c>
      <c r="D17" s="43">
        <v>0.24799999999999994</v>
      </c>
      <c r="E17" s="43">
        <v>0.20000000000000004</v>
      </c>
      <c r="F17" s="43">
        <v>0.12000000000000002</v>
      </c>
      <c r="G17" s="43">
        <v>4.0000000000000008E-2</v>
      </c>
      <c r="H17" s="43">
        <v>0</v>
      </c>
      <c r="I17" s="43">
        <v>0</v>
      </c>
      <c r="K17" s="58"/>
      <c r="L17" s="53"/>
    </row>
    <row r="18" spans="1:12" s="29" customFormat="1">
      <c r="A18" s="39" t="s">
        <v>159</v>
      </c>
      <c r="B18" s="40" t="s">
        <v>160</v>
      </c>
      <c r="C18" s="40" t="s">
        <v>158</v>
      </c>
      <c r="D18" s="43">
        <v>6.1999999999999986E-2</v>
      </c>
      <c r="E18" s="43">
        <v>5.000000000000001E-2</v>
      </c>
      <c r="F18" s="43">
        <v>3.0000000000000006E-2</v>
      </c>
      <c r="G18" s="43">
        <v>1.0000000000000002E-2</v>
      </c>
      <c r="H18" s="43">
        <v>0</v>
      </c>
      <c r="I18" s="43">
        <v>0</v>
      </c>
      <c r="K18" s="58"/>
      <c r="L18" s="53"/>
    </row>
    <row r="19" spans="1:12" s="29" customFormat="1">
      <c r="A19" s="39" t="s">
        <v>161</v>
      </c>
      <c r="B19" s="40" t="s">
        <v>162</v>
      </c>
      <c r="C19" s="40" t="s">
        <v>158</v>
      </c>
      <c r="D19" s="43">
        <v>6.1999999999999986E-2</v>
      </c>
      <c r="E19" s="43">
        <v>5.000000000000001E-2</v>
      </c>
      <c r="F19" s="43">
        <v>3.0000000000000006E-2</v>
      </c>
      <c r="G19" s="43">
        <v>1.0000000000000002E-2</v>
      </c>
      <c r="H19" s="43">
        <v>0</v>
      </c>
      <c r="I19" s="43">
        <v>0</v>
      </c>
      <c r="K19" s="58"/>
      <c r="L19" s="53"/>
    </row>
    <row r="20" spans="1:12">
      <c r="A20" s="36" t="s">
        <v>97</v>
      </c>
      <c r="B20" s="37"/>
      <c r="C20" s="42"/>
      <c r="D20" s="44">
        <f t="shared" ref="D20:I20" si="2">SUM(D21:D25)</f>
        <v>0.38</v>
      </c>
      <c r="E20" s="44">
        <f t="shared" si="2"/>
        <v>0.32</v>
      </c>
      <c r="F20" s="44">
        <f t="shared" si="2"/>
        <v>0.33500000000000002</v>
      </c>
      <c r="G20" s="44">
        <f t="shared" si="2"/>
        <v>0.35</v>
      </c>
      <c r="H20" s="44">
        <f t="shared" si="2"/>
        <v>0.39500000000000002</v>
      </c>
      <c r="I20" s="44">
        <f t="shared" si="2"/>
        <v>0.3</v>
      </c>
    </row>
    <row r="21" spans="1:12" s="29" customFormat="1" ht="43.5">
      <c r="A21" s="39" t="s">
        <v>126</v>
      </c>
      <c r="B21" s="40" t="s">
        <v>127</v>
      </c>
      <c r="C21" s="45" t="s">
        <v>128</v>
      </c>
      <c r="D21" s="46">
        <v>0.1</v>
      </c>
      <c r="E21" s="46">
        <v>0.08</v>
      </c>
      <c r="F21" s="46">
        <v>0.1</v>
      </c>
      <c r="G21" s="46">
        <v>0.1</v>
      </c>
      <c r="H21" s="46">
        <v>0.12</v>
      </c>
      <c r="I21" s="46">
        <v>0.1</v>
      </c>
    </row>
    <row r="22" spans="1:12" s="29" customFormat="1" ht="43.5">
      <c r="A22" s="39" t="s">
        <v>129</v>
      </c>
      <c r="B22" s="40" t="s">
        <v>130</v>
      </c>
      <c r="C22" s="45" t="s">
        <v>131</v>
      </c>
      <c r="D22" s="46">
        <v>0.15</v>
      </c>
      <c r="E22" s="46">
        <v>0.12</v>
      </c>
      <c r="F22" s="46">
        <v>0.1</v>
      </c>
      <c r="G22" s="46">
        <v>0.1</v>
      </c>
      <c r="H22" s="46">
        <v>0.08</v>
      </c>
      <c r="I22" s="46">
        <v>0</v>
      </c>
    </row>
    <row r="23" spans="1:12" s="29" customFormat="1">
      <c r="A23" s="39" t="s">
        <v>117</v>
      </c>
      <c r="B23" s="40" t="s">
        <v>118</v>
      </c>
      <c r="C23" s="45"/>
      <c r="D23" s="46">
        <v>0</v>
      </c>
      <c r="E23" s="46">
        <v>0.02</v>
      </c>
      <c r="F23" s="46">
        <v>3.5000000000000003E-2</v>
      </c>
      <c r="G23" s="46">
        <v>0.05</v>
      </c>
      <c r="H23" s="46">
        <v>7.4999999999999997E-2</v>
      </c>
      <c r="I23" s="46">
        <v>0.1</v>
      </c>
    </row>
    <row r="24" spans="1:12" s="29" customFormat="1" ht="43.5">
      <c r="A24" s="39" t="s">
        <v>98</v>
      </c>
      <c r="B24" s="40" t="s">
        <v>99</v>
      </c>
      <c r="C24" s="45" t="s">
        <v>105</v>
      </c>
      <c r="D24" s="46">
        <v>6.5000000000000002E-2</v>
      </c>
      <c r="E24" s="46">
        <v>0.05</v>
      </c>
      <c r="F24" s="46">
        <v>0.05</v>
      </c>
      <c r="G24" s="46">
        <v>0.05</v>
      </c>
      <c r="H24" s="46">
        <v>0.06</v>
      </c>
      <c r="I24" s="46">
        <v>0.05</v>
      </c>
    </row>
    <row r="25" spans="1:12" s="29" customFormat="1" ht="43.5">
      <c r="A25" s="39" t="s">
        <v>119</v>
      </c>
      <c r="B25" s="40" t="s">
        <v>120</v>
      </c>
      <c r="C25" s="45" t="s">
        <v>105</v>
      </c>
      <c r="D25" s="46">
        <v>6.5000000000000002E-2</v>
      </c>
      <c r="E25" s="46">
        <v>0.05</v>
      </c>
      <c r="F25" s="46">
        <v>0.05</v>
      </c>
      <c r="G25" s="46">
        <v>0.05</v>
      </c>
      <c r="H25" s="46">
        <v>0.06</v>
      </c>
      <c r="I25" s="46">
        <v>0.05</v>
      </c>
    </row>
    <row r="26" spans="1:12">
      <c r="A26" s="47" t="s">
        <v>101</v>
      </c>
      <c r="B26" s="48"/>
      <c r="C26" s="48"/>
      <c r="D26" s="49">
        <f t="shared" ref="D26:I26" si="3">D20+D14+D6</f>
        <v>0.99999999999999978</v>
      </c>
      <c r="E26" s="49">
        <f t="shared" si="3"/>
        <v>1</v>
      </c>
      <c r="F26" s="49">
        <f t="shared" si="3"/>
        <v>1</v>
      </c>
      <c r="G26" s="49">
        <f t="shared" si="3"/>
        <v>1</v>
      </c>
      <c r="H26" s="49">
        <f t="shared" si="3"/>
        <v>1</v>
      </c>
      <c r="I26" s="49">
        <f t="shared" si="3"/>
        <v>1.0000000000000002</v>
      </c>
    </row>
    <row r="27" spans="1:12">
      <c r="A27" s="78" t="s">
        <v>72</v>
      </c>
      <c r="B27" s="78"/>
      <c r="C27" s="78"/>
      <c r="D27" s="78"/>
      <c r="E27" s="78"/>
    </row>
    <row r="28" spans="1:12">
      <c r="A28" s="78" t="s">
        <v>73</v>
      </c>
      <c r="B28" s="78"/>
      <c r="C28" s="78"/>
      <c r="D28" s="78"/>
      <c r="E28" s="78"/>
    </row>
  </sheetData>
  <sheetProtection algorithmName="SHA-512" hashValue="ERnv/OutwdjZBakW1z7rQtSIT+G4W4MP1OZ9iZksK3adO6We9JRSGX3JuRhts7nMaTvSzmvFX5rRYmgmFm67jg==" saltValue="Y5BbRqYzevYVHC79AcSGXQ==" spinCount="100000" sheet="1" objects="1" scenarios="1"/>
  <mergeCells count="3">
    <mergeCell ref="A3:I3"/>
    <mergeCell ref="A27:E27"/>
    <mergeCell ref="A28:E28"/>
  </mergeCells>
  <hyperlinks>
    <hyperlink ref="A1" location="'Summary Offerings'!A1" display="Return To Summary Offerings" xr:uid="{98C51528-C01D-44AD-B068-397B295ADCCF}"/>
  </hyperlinks>
  <pageMargins left="0.7" right="0.7" top="0.75" bottom="0.75" header="0.3" footer="0.3"/>
  <pageSetup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C079-151A-4E88-A87F-5CC7DC81B3D8}">
  <sheetPr>
    <pageSetUpPr fitToPage="1"/>
  </sheetPr>
  <dimension ref="A1:N30"/>
  <sheetViews>
    <sheetView workbookViewId="0">
      <selection activeCell="H20" sqref="H20"/>
    </sheetView>
  </sheetViews>
  <sheetFormatPr defaultColWidth="9.140625" defaultRowHeight="21.75"/>
  <cols>
    <col min="1" max="1" width="13.85546875" style="28" customWidth="1"/>
    <col min="2" max="2" width="53.42578125" style="28" customWidth="1"/>
    <col min="3" max="3" width="24" style="28" hidden="1" customWidth="1"/>
    <col min="4" max="9" width="21.42578125" style="28" customWidth="1"/>
    <col min="10" max="10" width="11.7109375" style="28" bestFit="1" customWidth="1"/>
    <col min="11" max="14" width="11.28515625" style="28" bestFit="1" customWidth="1"/>
    <col min="15" max="16384" width="9.140625" style="28"/>
  </cols>
  <sheetData>
    <row r="1" spans="1:14">
      <c r="A1" s="27" t="s">
        <v>75</v>
      </c>
    </row>
    <row r="2" spans="1:14" s="29" customFormat="1"/>
    <row r="3" spans="1:14" ht="27.75">
      <c r="A3" s="77" t="s">
        <v>165</v>
      </c>
      <c r="B3" s="77"/>
      <c r="C3" s="77"/>
      <c r="D3" s="77"/>
      <c r="E3" s="77"/>
      <c r="F3" s="77"/>
      <c r="G3" s="77"/>
      <c r="H3" s="77"/>
      <c r="I3" s="77"/>
    </row>
    <row r="4" spans="1:14" s="29" customFormat="1"/>
    <row r="5" spans="1:14" s="35" customFormat="1" ht="43.5">
      <c r="A5" s="30" t="s">
        <v>77</v>
      </c>
      <c r="B5" s="31" t="s">
        <v>78</v>
      </c>
      <c r="C5" s="31" t="s">
        <v>79</v>
      </c>
      <c r="D5" s="32" t="s">
        <v>80</v>
      </c>
      <c r="E5" s="33" t="s">
        <v>81</v>
      </c>
      <c r="F5" s="34" t="s">
        <v>82</v>
      </c>
      <c r="G5" s="34" t="s">
        <v>83</v>
      </c>
      <c r="H5" s="34" t="s">
        <v>84</v>
      </c>
      <c r="I5" s="34" t="s">
        <v>85</v>
      </c>
    </row>
    <row r="6" spans="1:14">
      <c r="A6" s="36" t="s">
        <v>86</v>
      </c>
      <c r="B6" s="37"/>
      <c r="C6" s="37"/>
      <c r="D6" s="38">
        <f t="shared" ref="D6:I6" si="0">SUM(D7:D13)</f>
        <v>0</v>
      </c>
      <c r="E6" s="38">
        <f t="shared" si="0"/>
        <v>0.18</v>
      </c>
      <c r="F6" s="38">
        <f t="shared" si="0"/>
        <v>0.36499999999999988</v>
      </c>
      <c r="G6" s="38">
        <f t="shared" si="0"/>
        <v>0.55000000000000004</v>
      </c>
      <c r="H6" s="38">
        <f t="shared" si="0"/>
        <v>0.59499999999999997</v>
      </c>
      <c r="I6" s="38">
        <f t="shared" si="0"/>
        <v>0.64999999999999991</v>
      </c>
      <c r="L6" s="51"/>
    </row>
    <row r="7" spans="1:14" s="29" customFormat="1">
      <c r="A7" s="39" t="s">
        <v>87</v>
      </c>
      <c r="B7" s="40" t="s">
        <v>88</v>
      </c>
      <c r="C7" s="40" t="s">
        <v>134</v>
      </c>
      <c r="D7" s="41">
        <v>0</v>
      </c>
      <c r="E7" s="41">
        <v>4.6800000000000001E-2</v>
      </c>
      <c r="F7" s="41">
        <v>9.4799999999999995E-2</v>
      </c>
      <c r="G7" s="41">
        <v>0.14299999999999999</v>
      </c>
      <c r="H7" s="41">
        <v>0.15479999999999999</v>
      </c>
      <c r="I7" s="41">
        <v>0.16900000000000001</v>
      </c>
      <c r="J7" s="53"/>
      <c r="K7" s="53"/>
      <c r="L7" s="53"/>
      <c r="M7" s="53"/>
      <c r="N7" s="53"/>
    </row>
    <row r="8" spans="1:14" s="29" customFormat="1">
      <c r="A8" s="39" t="s">
        <v>135</v>
      </c>
      <c r="B8" s="40" t="s">
        <v>136</v>
      </c>
      <c r="C8" s="45" t="s">
        <v>134</v>
      </c>
      <c r="D8" s="41">
        <v>0</v>
      </c>
      <c r="E8" s="41">
        <v>3.5099999999999999E-2</v>
      </c>
      <c r="F8" s="41">
        <v>7.1199999999999999E-2</v>
      </c>
      <c r="G8" s="41">
        <v>0.10730000000000001</v>
      </c>
      <c r="H8" s="41">
        <v>0.11600000000000001</v>
      </c>
      <c r="I8" s="41">
        <v>0.12670000000000001</v>
      </c>
      <c r="J8" s="53"/>
      <c r="K8" s="53"/>
      <c r="L8" s="53"/>
      <c r="M8" s="53"/>
      <c r="N8" s="53"/>
    </row>
    <row r="9" spans="1:14" s="29" customFormat="1">
      <c r="A9" s="39" t="s">
        <v>137</v>
      </c>
      <c r="B9" s="40" t="s">
        <v>138</v>
      </c>
      <c r="C9" s="45" t="s">
        <v>134</v>
      </c>
      <c r="D9" s="41">
        <v>0</v>
      </c>
      <c r="E9" s="41">
        <v>3.5099999999999999E-2</v>
      </c>
      <c r="F9" s="41">
        <v>7.1199999999999999E-2</v>
      </c>
      <c r="G9" s="41">
        <v>0.10730000000000001</v>
      </c>
      <c r="H9" s="41">
        <v>0.11600000000000001</v>
      </c>
      <c r="I9" s="41">
        <v>0.12670000000000001</v>
      </c>
      <c r="J9" s="53"/>
      <c r="K9" s="53"/>
      <c r="L9" s="53"/>
      <c r="M9" s="53"/>
      <c r="N9" s="53"/>
    </row>
    <row r="10" spans="1:14" s="29" customFormat="1">
      <c r="A10" s="39" t="s">
        <v>139</v>
      </c>
      <c r="B10" s="40" t="s">
        <v>140</v>
      </c>
      <c r="C10" s="45" t="s">
        <v>141</v>
      </c>
      <c r="D10" s="41">
        <v>0</v>
      </c>
      <c r="E10" s="41">
        <v>1.35E-2</v>
      </c>
      <c r="F10" s="41">
        <v>2.7400000000000001E-2</v>
      </c>
      <c r="G10" s="41">
        <v>4.1200000000000001E-2</v>
      </c>
      <c r="H10" s="41">
        <v>4.4600000000000001E-2</v>
      </c>
      <c r="I10" s="41">
        <v>4.8800000000000003E-2</v>
      </c>
      <c r="J10" s="59"/>
      <c r="K10" s="53"/>
      <c r="L10" s="53"/>
      <c r="M10" s="53"/>
      <c r="N10" s="53"/>
    </row>
    <row r="11" spans="1:14" s="29" customFormat="1">
      <c r="A11" s="39" t="s">
        <v>142</v>
      </c>
      <c r="B11" s="40" t="s">
        <v>143</v>
      </c>
      <c r="C11" s="40" t="s">
        <v>144</v>
      </c>
      <c r="D11" s="41">
        <v>0</v>
      </c>
      <c r="E11" s="41">
        <v>1.35E-2</v>
      </c>
      <c r="F11" s="41">
        <v>2.7400000000000001E-2</v>
      </c>
      <c r="G11" s="41">
        <v>4.1200000000000001E-2</v>
      </c>
      <c r="H11" s="41">
        <v>4.4600000000000001E-2</v>
      </c>
      <c r="I11" s="41">
        <v>4.8800000000000003E-2</v>
      </c>
      <c r="J11" s="59"/>
      <c r="K11" s="53"/>
      <c r="L11" s="53"/>
      <c r="M11" s="53"/>
      <c r="N11" s="53"/>
    </row>
    <row r="12" spans="1:14" s="29" customFormat="1">
      <c r="A12" s="39" t="s">
        <v>110</v>
      </c>
      <c r="B12" s="40" t="s">
        <v>111</v>
      </c>
      <c r="C12" s="40" t="s">
        <v>145</v>
      </c>
      <c r="D12" s="41">
        <v>0</v>
      </c>
      <c r="E12" s="41">
        <v>1.7999999999999999E-2</v>
      </c>
      <c r="F12" s="41">
        <v>3.6499999999999998E-2</v>
      </c>
      <c r="G12" s="41">
        <v>5.5E-2</v>
      </c>
      <c r="H12" s="41">
        <f>11.9%/2</f>
        <v>5.9500000000000004E-2</v>
      </c>
      <c r="I12" s="41">
        <v>6.5000000000000002E-2</v>
      </c>
      <c r="J12" s="59"/>
      <c r="K12" s="53"/>
      <c r="L12" s="53"/>
      <c r="M12" s="53"/>
      <c r="N12" s="53"/>
    </row>
    <row r="13" spans="1:14" s="29" customFormat="1">
      <c r="A13" s="39" t="s">
        <v>146</v>
      </c>
      <c r="B13" s="40" t="s">
        <v>147</v>
      </c>
      <c r="C13" s="45" t="s">
        <v>145</v>
      </c>
      <c r="D13" s="41">
        <v>0</v>
      </c>
      <c r="E13" s="41">
        <v>1.7999999999999999E-2</v>
      </c>
      <c r="F13" s="41">
        <v>3.6499999999999998E-2</v>
      </c>
      <c r="G13" s="41">
        <v>5.5E-2</v>
      </c>
      <c r="H13" s="41">
        <f>11.9%/2</f>
        <v>5.9500000000000004E-2</v>
      </c>
      <c r="I13" s="41">
        <v>6.5000000000000002E-2</v>
      </c>
      <c r="J13" s="59"/>
      <c r="K13" s="53"/>
    </row>
    <row r="14" spans="1:14">
      <c r="A14" s="36" t="s">
        <v>90</v>
      </c>
      <c r="B14" s="37"/>
      <c r="C14" s="54"/>
      <c r="D14" s="38">
        <f t="shared" ref="D14:I14" si="1">SUM(D15:D21)</f>
        <v>0.6</v>
      </c>
      <c r="E14" s="38">
        <f t="shared" si="1"/>
        <v>0.45</v>
      </c>
      <c r="F14" s="38">
        <f t="shared" si="1"/>
        <v>0.28000000000000003</v>
      </c>
      <c r="G14" s="38">
        <f t="shared" si="1"/>
        <v>0.08</v>
      </c>
      <c r="H14" s="38">
        <f t="shared" si="1"/>
        <v>0</v>
      </c>
      <c r="I14" s="38">
        <f t="shared" si="1"/>
        <v>0</v>
      </c>
      <c r="L14" s="51"/>
    </row>
    <row r="15" spans="1:14" s="29" customFormat="1">
      <c r="A15" s="39" t="s">
        <v>91</v>
      </c>
      <c r="B15" s="40" t="s">
        <v>92</v>
      </c>
      <c r="C15" s="40" t="s">
        <v>148</v>
      </c>
      <c r="D15" s="43">
        <f>D19</f>
        <v>0.06</v>
      </c>
      <c r="E15" s="43">
        <f t="shared" ref="E15:I15" si="2">E19</f>
        <v>4.5000000000000005E-2</v>
      </c>
      <c r="F15" s="43">
        <f t="shared" si="2"/>
        <v>2.8000000000000004E-2</v>
      </c>
      <c r="G15" s="43">
        <f t="shared" si="2"/>
        <v>8.0000000000000002E-3</v>
      </c>
      <c r="H15" s="43">
        <f t="shared" si="2"/>
        <v>0</v>
      </c>
      <c r="I15" s="43">
        <f t="shared" si="2"/>
        <v>0</v>
      </c>
      <c r="K15" s="53"/>
      <c r="L15" s="53"/>
    </row>
    <row r="16" spans="1:14" s="29" customFormat="1">
      <c r="A16" s="39" t="s">
        <v>114</v>
      </c>
      <c r="B16" s="40" t="s">
        <v>115</v>
      </c>
      <c r="C16" s="40" t="s">
        <v>148</v>
      </c>
      <c r="D16" s="43">
        <v>0.09</v>
      </c>
      <c r="E16" s="43">
        <v>6.7500000000000004E-2</v>
      </c>
      <c r="F16" s="43">
        <v>4.2000000000000003E-2</v>
      </c>
      <c r="G16" s="43">
        <v>1.2E-2</v>
      </c>
      <c r="H16" s="43">
        <v>0</v>
      </c>
      <c r="I16" s="43">
        <v>0</v>
      </c>
      <c r="K16" s="53"/>
      <c r="L16" s="53"/>
    </row>
    <row r="17" spans="1:12" s="29" customFormat="1">
      <c r="A17" s="39" t="s">
        <v>149</v>
      </c>
      <c r="B17" s="40" t="s">
        <v>150</v>
      </c>
      <c r="C17" s="40" t="s">
        <v>148</v>
      </c>
      <c r="D17" s="43">
        <v>0.15</v>
      </c>
      <c r="E17" s="43">
        <v>0.1125</v>
      </c>
      <c r="F17" s="43">
        <v>7.0000000000000007E-2</v>
      </c>
      <c r="G17" s="43">
        <v>0.02</v>
      </c>
      <c r="H17" s="43">
        <v>0</v>
      </c>
      <c r="I17" s="43">
        <v>0</v>
      </c>
      <c r="K17" s="53"/>
      <c r="L17" s="53"/>
    </row>
    <row r="18" spans="1:12" s="29" customFormat="1">
      <c r="A18" s="39" t="s">
        <v>151</v>
      </c>
      <c r="B18" s="40" t="s">
        <v>152</v>
      </c>
      <c r="C18" s="40" t="s">
        <v>148</v>
      </c>
      <c r="D18" s="43">
        <v>0.06</v>
      </c>
      <c r="E18" s="43">
        <v>4.5000000000000005E-2</v>
      </c>
      <c r="F18" s="43">
        <v>2.8000000000000004E-2</v>
      </c>
      <c r="G18" s="43">
        <v>8.0000000000000002E-3</v>
      </c>
      <c r="H18" s="43">
        <v>0</v>
      </c>
      <c r="I18" s="43">
        <v>0</v>
      </c>
      <c r="K18" s="53"/>
      <c r="L18" s="53"/>
    </row>
    <row r="19" spans="1:12" s="29" customFormat="1">
      <c r="A19" s="39" t="s">
        <v>153</v>
      </c>
      <c r="B19" s="40" t="s">
        <v>154</v>
      </c>
      <c r="C19" s="40" t="s">
        <v>148</v>
      </c>
      <c r="D19" s="43">
        <v>0.06</v>
      </c>
      <c r="E19" s="43">
        <v>4.5000000000000005E-2</v>
      </c>
      <c r="F19" s="43">
        <v>2.8000000000000004E-2</v>
      </c>
      <c r="G19" s="43">
        <v>8.0000000000000002E-3</v>
      </c>
      <c r="H19" s="43">
        <v>0</v>
      </c>
      <c r="I19" s="43">
        <v>0</v>
      </c>
      <c r="K19" s="53"/>
      <c r="L19" s="53"/>
    </row>
    <row r="20" spans="1:12" s="29" customFormat="1">
      <c r="A20" s="39" t="s">
        <v>397</v>
      </c>
      <c r="B20" s="40" t="s">
        <v>398</v>
      </c>
      <c r="C20" s="40"/>
      <c r="D20" s="43">
        <f>D21</f>
        <v>0.09</v>
      </c>
      <c r="E20" s="43">
        <f t="shared" ref="E20:I20" si="3">E21</f>
        <v>6.7500000000000004E-2</v>
      </c>
      <c r="F20" s="43">
        <f t="shared" si="3"/>
        <v>4.2000000000000003E-2</v>
      </c>
      <c r="G20" s="43">
        <f t="shared" si="3"/>
        <v>1.2E-2</v>
      </c>
      <c r="H20" s="43">
        <f t="shared" si="3"/>
        <v>0</v>
      </c>
      <c r="I20" s="43">
        <f t="shared" si="3"/>
        <v>0</v>
      </c>
      <c r="K20" s="53"/>
      <c r="L20" s="53"/>
    </row>
    <row r="21" spans="1:12" s="29" customFormat="1">
      <c r="A21" s="39" t="s">
        <v>94</v>
      </c>
      <c r="B21" s="40" t="s">
        <v>95</v>
      </c>
      <c r="C21" s="40" t="s">
        <v>148</v>
      </c>
      <c r="D21" s="43">
        <v>0.09</v>
      </c>
      <c r="E21" s="43">
        <v>6.7500000000000004E-2</v>
      </c>
      <c r="F21" s="43">
        <v>4.2000000000000003E-2</v>
      </c>
      <c r="G21" s="43">
        <v>1.2E-2</v>
      </c>
      <c r="H21" s="43">
        <v>0</v>
      </c>
      <c r="I21" s="43">
        <v>0</v>
      </c>
      <c r="K21" s="53"/>
      <c r="L21" s="53"/>
    </row>
    <row r="22" spans="1:12">
      <c r="A22" s="36" t="s">
        <v>97</v>
      </c>
      <c r="B22" s="37"/>
      <c r="C22" s="54"/>
      <c r="D22" s="44">
        <f t="shared" ref="D22:I22" si="4">SUM(D23:D27)</f>
        <v>0.4</v>
      </c>
      <c r="E22" s="44">
        <f t="shared" si="4"/>
        <v>0.37</v>
      </c>
      <c r="F22" s="44">
        <f t="shared" si="4"/>
        <v>0.35499999999999998</v>
      </c>
      <c r="G22" s="44">
        <f t="shared" si="4"/>
        <v>0.37</v>
      </c>
      <c r="H22" s="44">
        <f t="shared" si="4"/>
        <v>0.40500000000000003</v>
      </c>
      <c r="I22" s="44">
        <f t="shared" si="4"/>
        <v>0.35</v>
      </c>
    </row>
    <row r="23" spans="1:12" s="29" customFormat="1" ht="43.5">
      <c r="A23" s="39" t="s">
        <v>126</v>
      </c>
      <c r="B23" s="40" t="s">
        <v>127</v>
      </c>
      <c r="C23" s="45" t="s">
        <v>128</v>
      </c>
      <c r="D23" s="46">
        <v>0.1</v>
      </c>
      <c r="E23" s="46">
        <v>0.15</v>
      </c>
      <c r="F23" s="46">
        <v>0.16</v>
      </c>
      <c r="G23" s="46">
        <v>0.16</v>
      </c>
      <c r="H23" s="46">
        <v>0.2</v>
      </c>
      <c r="I23" s="46">
        <v>0.2</v>
      </c>
    </row>
    <row r="24" spans="1:12" s="29" customFormat="1">
      <c r="A24" s="39" t="s">
        <v>129</v>
      </c>
      <c r="B24" s="40" t="s">
        <v>130</v>
      </c>
      <c r="C24" s="45" t="s">
        <v>131</v>
      </c>
      <c r="D24" s="46">
        <v>0.3</v>
      </c>
      <c r="E24" s="46">
        <v>0.2</v>
      </c>
      <c r="F24" s="46">
        <v>0.16</v>
      </c>
      <c r="G24" s="46">
        <v>0.16</v>
      </c>
      <c r="H24" s="46">
        <v>0.13</v>
      </c>
      <c r="I24" s="46">
        <v>0.05</v>
      </c>
    </row>
    <row r="25" spans="1:12" s="29" customFormat="1">
      <c r="A25" s="39" t="s">
        <v>117</v>
      </c>
      <c r="B25" s="40" t="s">
        <v>118</v>
      </c>
      <c r="C25" s="45"/>
      <c r="D25" s="46">
        <v>0</v>
      </c>
      <c r="E25" s="46">
        <v>0.02</v>
      </c>
      <c r="F25" s="46">
        <v>3.5000000000000003E-2</v>
      </c>
      <c r="G25" s="46">
        <v>0.05</v>
      </c>
      <c r="H25" s="46">
        <v>7.4999999999999997E-2</v>
      </c>
      <c r="I25" s="46">
        <v>0.1</v>
      </c>
    </row>
    <row r="26" spans="1:12" s="29" customFormat="1">
      <c r="A26" s="39" t="s">
        <v>98</v>
      </c>
      <c r="B26" s="40" t="s">
        <v>99</v>
      </c>
      <c r="C26" s="45" t="s">
        <v>105</v>
      </c>
      <c r="D26" s="46">
        <v>0</v>
      </c>
      <c r="E26" s="46">
        <v>0</v>
      </c>
      <c r="F26" s="46">
        <v>0</v>
      </c>
      <c r="G26" s="46">
        <v>0</v>
      </c>
      <c r="H26" s="46">
        <v>0</v>
      </c>
      <c r="I26" s="46">
        <v>0</v>
      </c>
    </row>
    <row r="27" spans="1:12" s="29" customFormat="1">
      <c r="A27" s="39" t="s">
        <v>119</v>
      </c>
      <c r="B27" s="40" t="s">
        <v>120</v>
      </c>
      <c r="C27" s="45" t="s">
        <v>105</v>
      </c>
      <c r="D27" s="46">
        <v>0</v>
      </c>
      <c r="E27" s="46">
        <v>0</v>
      </c>
      <c r="F27" s="46">
        <v>0</v>
      </c>
      <c r="G27" s="46">
        <v>0</v>
      </c>
      <c r="H27" s="46">
        <v>0</v>
      </c>
      <c r="I27" s="46">
        <v>0</v>
      </c>
    </row>
    <row r="28" spans="1:12">
      <c r="A28" s="47" t="s">
        <v>101</v>
      </c>
      <c r="B28" s="48"/>
      <c r="C28" s="48"/>
      <c r="D28" s="49">
        <f t="shared" ref="D28:I28" si="5">D22+D14+D6</f>
        <v>1</v>
      </c>
      <c r="E28" s="49">
        <f t="shared" si="5"/>
        <v>1</v>
      </c>
      <c r="F28" s="49">
        <f t="shared" si="5"/>
        <v>0.99999999999999989</v>
      </c>
      <c r="G28" s="49">
        <f t="shared" si="5"/>
        <v>1</v>
      </c>
      <c r="H28" s="49">
        <f t="shared" si="5"/>
        <v>1</v>
      </c>
      <c r="I28" s="49">
        <f t="shared" si="5"/>
        <v>0.99999999999999989</v>
      </c>
    </row>
    <row r="29" spans="1:12">
      <c r="A29" s="78" t="s">
        <v>72</v>
      </c>
      <c r="B29" s="78"/>
      <c r="C29" s="78"/>
      <c r="D29" s="78"/>
      <c r="E29" s="78"/>
    </row>
    <row r="30" spans="1:12">
      <c r="A30" s="78" t="s">
        <v>73</v>
      </c>
      <c r="B30" s="78"/>
      <c r="C30" s="78"/>
      <c r="D30" s="78"/>
      <c r="E30" s="78"/>
    </row>
  </sheetData>
  <sheetProtection algorithmName="SHA-512" hashValue="us6aO1OV7qYgwb8EC4CV/vDLNVTDopCZ7nLr/1Iqq44iE7WVWve03RlGvZfK/hc5J3YIp0yBwuQDv/b3obeE2A==" saltValue="AfCCoLbsJR5jAxtXy7rxnw==" spinCount="100000" sheet="1" objects="1" scenarios="1"/>
  <mergeCells count="3">
    <mergeCell ref="A3:I3"/>
    <mergeCell ref="A29:E29"/>
    <mergeCell ref="A30:E30"/>
  </mergeCells>
  <hyperlinks>
    <hyperlink ref="A1" location="'Summary Offerings'!A1" display="Return To Summary Offerings" xr:uid="{846CC627-4F68-4951-B9F6-6C458C672630}"/>
  </hyperlinks>
  <pageMargins left="0.7" right="0.7" top="0.75" bottom="0.75" header="0.3" footer="0.3"/>
  <pageSetup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C128-0507-496F-88CE-DDC844CB9038}">
  <sheetPr>
    <pageSetUpPr fitToPage="1"/>
  </sheetPr>
  <dimension ref="A1:N28"/>
  <sheetViews>
    <sheetView workbookViewId="0">
      <selection activeCell="A3" sqref="A3:I3"/>
    </sheetView>
  </sheetViews>
  <sheetFormatPr defaultColWidth="9.140625" defaultRowHeight="21.75"/>
  <cols>
    <col min="1" max="1" width="13.85546875" style="28" customWidth="1"/>
    <col min="2" max="2" width="53.42578125" style="28" customWidth="1"/>
    <col min="3" max="3" width="24" style="28" hidden="1" customWidth="1"/>
    <col min="4" max="9" width="21.42578125" style="28" customWidth="1"/>
    <col min="10" max="10" width="10.7109375" style="28" bestFit="1" customWidth="1"/>
    <col min="11" max="12" width="11.28515625" style="28" bestFit="1" customWidth="1"/>
    <col min="13" max="13" width="10.85546875" style="28" bestFit="1" customWidth="1"/>
    <col min="14" max="14" width="11" style="28" bestFit="1" customWidth="1"/>
    <col min="15" max="16384" width="9.140625" style="28"/>
  </cols>
  <sheetData>
    <row r="1" spans="1:14">
      <c r="A1" s="27" t="s">
        <v>75</v>
      </c>
    </row>
    <row r="2" spans="1:14" s="29" customFormat="1"/>
    <row r="3" spans="1:14" ht="27.75">
      <c r="A3" s="77" t="s">
        <v>166</v>
      </c>
      <c r="B3" s="77"/>
      <c r="C3" s="77"/>
      <c r="D3" s="77"/>
      <c r="E3" s="77"/>
      <c r="F3" s="77"/>
      <c r="G3" s="77"/>
      <c r="H3" s="77"/>
      <c r="I3" s="77"/>
    </row>
    <row r="4" spans="1:14" s="29" customFormat="1"/>
    <row r="5" spans="1:14" s="35" customFormat="1" ht="43.5">
      <c r="A5" s="30" t="s">
        <v>77</v>
      </c>
      <c r="B5" s="31" t="s">
        <v>78</v>
      </c>
      <c r="C5" s="31" t="s">
        <v>79</v>
      </c>
      <c r="D5" s="32" t="s">
        <v>80</v>
      </c>
      <c r="E5" s="33" t="s">
        <v>81</v>
      </c>
      <c r="F5" s="34" t="s">
        <v>82</v>
      </c>
      <c r="G5" s="34" t="s">
        <v>83</v>
      </c>
      <c r="H5" s="34" t="s">
        <v>84</v>
      </c>
      <c r="I5" s="34" t="s">
        <v>85</v>
      </c>
      <c r="K5" s="60"/>
    </row>
    <row r="6" spans="1:14">
      <c r="A6" s="36" t="s">
        <v>86</v>
      </c>
      <c r="B6" s="37"/>
      <c r="C6" s="37"/>
      <c r="D6" s="38">
        <f t="shared" ref="D6:I6" si="0">SUM(D7:D13)</f>
        <v>0</v>
      </c>
      <c r="E6" s="38">
        <f t="shared" si="0"/>
        <v>0.18</v>
      </c>
      <c r="F6" s="38">
        <f t="shared" si="0"/>
        <v>0.36499999999999988</v>
      </c>
      <c r="G6" s="38">
        <f t="shared" si="0"/>
        <v>0.55000000000000004</v>
      </c>
      <c r="H6" s="38">
        <f t="shared" si="0"/>
        <v>0.59499999999999997</v>
      </c>
      <c r="I6" s="38">
        <f t="shared" si="0"/>
        <v>0.64999999999999991</v>
      </c>
      <c r="K6" s="56"/>
      <c r="M6" s="51"/>
    </row>
    <row r="7" spans="1:14" s="29" customFormat="1">
      <c r="A7" s="39" t="s">
        <v>87</v>
      </c>
      <c r="B7" s="40" t="s">
        <v>88</v>
      </c>
      <c r="C7" s="40" t="s">
        <v>134</v>
      </c>
      <c r="D7" s="41">
        <v>0</v>
      </c>
      <c r="E7" s="41">
        <v>4.6800000000000001E-2</v>
      </c>
      <c r="F7" s="41">
        <v>9.4799999999999995E-2</v>
      </c>
      <c r="G7" s="41">
        <v>0.14299999999999999</v>
      </c>
      <c r="H7" s="41">
        <v>0.15479999999999999</v>
      </c>
      <c r="I7" s="41">
        <v>0.16900000000000001</v>
      </c>
      <c r="J7" s="53"/>
      <c r="K7" s="53"/>
      <c r="L7" s="53"/>
      <c r="M7" s="53"/>
      <c r="N7" s="53"/>
    </row>
    <row r="8" spans="1:14" s="29" customFormat="1">
      <c r="A8" s="39" t="s">
        <v>135</v>
      </c>
      <c r="B8" s="40" t="s">
        <v>136</v>
      </c>
      <c r="C8" s="45" t="s">
        <v>134</v>
      </c>
      <c r="D8" s="41">
        <v>0</v>
      </c>
      <c r="E8" s="41">
        <v>3.5099999999999999E-2</v>
      </c>
      <c r="F8" s="41">
        <v>7.1199999999999999E-2</v>
      </c>
      <c r="G8" s="41">
        <v>0.10730000000000001</v>
      </c>
      <c r="H8" s="41">
        <v>0.11600000000000001</v>
      </c>
      <c r="I8" s="41">
        <v>0.12670000000000001</v>
      </c>
      <c r="J8" s="53"/>
      <c r="K8" s="53"/>
      <c r="L8" s="53"/>
      <c r="M8" s="53"/>
      <c r="N8" s="53"/>
    </row>
    <row r="9" spans="1:14" s="29" customFormat="1">
      <c r="A9" s="39" t="s">
        <v>137</v>
      </c>
      <c r="B9" s="40" t="s">
        <v>138</v>
      </c>
      <c r="C9" s="45" t="s">
        <v>134</v>
      </c>
      <c r="D9" s="41">
        <v>0</v>
      </c>
      <c r="E9" s="41">
        <v>3.5099999999999999E-2</v>
      </c>
      <c r="F9" s="41">
        <v>7.1199999999999999E-2</v>
      </c>
      <c r="G9" s="41">
        <v>0.10730000000000001</v>
      </c>
      <c r="H9" s="41">
        <v>0.11600000000000001</v>
      </c>
      <c r="I9" s="41">
        <v>0.12670000000000001</v>
      </c>
      <c r="J9" s="53"/>
      <c r="K9" s="53"/>
      <c r="L9" s="53"/>
      <c r="M9" s="53"/>
      <c r="N9" s="53"/>
    </row>
    <row r="10" spans="1:14" s="29" customFormat="1">
      <c r="A10" s="39" t="s">
        <v>139</v>
      </c>
      <c r="B10" s="40" t="s">
        <v>140</v>
      </c>
      <c r="C10" s="45" t="s">
        <v>141</v>
      </c>
      <c r="D10" s="41">
        <v>0</v>
      </c>
      <c r="E10" s="41">
        <v>1.35E-2</v>
      </c>
      <c r="F10" s="41">
        <v>2.7400000000000001E-2</v>
      </c>
      <c r="G10" s="41">
        <v>4.1200000000000001E-2</v>
      </c>
      <c r="H10" s="41">
        <v>4.4600000000000001E-2</v>
      </c>
      <c r="I10" s="41">
        <v>4.8800000000000003E-2</v>
      </c>
      <c r="J10" s="53"/>
      <c r="K10" s="53"/>
      <c r="L10" s="53"/>
      <c r="M10" s="53"/>
      <c r="N10" s="53"/>
    </row>
    <row r="11" spans="1:14" s="29" customFormat="1">
      <c r="A11" s="39" t="s">
        <v>142</v>
      </c>
      <c r="B11" s="40" t="s">
        <v>143</v>
      </c>
      <c r="C11" s="40" t="s">
        <v>144</v>
      </c>
      <c r="D11" s="41">
        <v>0</v>
      </c>
      <c r="E11" s="41">
        <v>1.35E-2</v>
      </c>
      <c r="F11" s="41">
        <v>2.7400000000000001E-2</v>
      </c>
      <c r="G11" s="41">
        <v>4.1200000000000001E-2</v>
      </c>
      <c r="H11" s="41">
        <v>4.4600000000000001E-2</v>
      </c>
      <c r="I11" s="41">
        <v>4.8800000000000003E-2</v>
      </c>
      <c r="J11" s="53"/>
      <c r="K11" s="53"/>
      <c r="L11" s="53"/>
      <c r="M11" s="53"/>
      <c r="N11" s="53"/>
    </row>
    <row r="12" spans="1:14" s="29" customFormat="1">
      <c r="A12" s="39" t="s">
        <v>110</v>
      </c>
      <c r="B12" s="40" t="s">
        <v>111</v>
      </c>
      <c r="C12" s="40" t="s">
        <v>145</v>
      </c>
      <c r="D12" s="41">
        <v>0</v>
      </c>
      <c r="E12" s="41">
        <v>1.7999999999999999E-2</v>
      </c>
      <c r="F12" s="41">
        <v>3.6499999999999998E-2</v>
      </c>
      <c r="G12" s="41">
        <v>5.5E-2</v>
      </c>
      <c r="H12" s="41">
        <f>11.9%/2</f>
        <v>5.9500000000000004E-2</v>
      </c>
      <c r="I12" s="41">
        <v>6.5000000000000002E-2</v>
      </c>
      <c r="J12" s="53"/>
      <c r="K12" s="53"/>
      <c r="L12" s="53"/>
      <c r="M12" s="53"/>
      <c r="N12" s="53"/>
    </row>
    <row r="13" spans="1:14" s="29" customFormat="1">
      <c r="A13" s="39" t="s">
        <v>146</v>
      </c>
      <c r="B13" s="40" t="s">
        <v>147</v>
      </c>
      <c r="C13" s="45" t="s">
        <v>145</v>
      </c>
      <c r="D13" s="41">
        <v>0</v>
      </c>
      <c r="E13" s="41">
        <v>1.7999999999999999E-2</v>
      </c>
      <c r="F13" s="41">
        <v>3.6499999999999998E-2</v>
      </c>
      <c r="G13" s="41">
        <v>5.5E-2</v>
      </c>
      <c r="H13" s="41">
        <f>11.9%/2</f>
        <v>5.9500000000000004E-2</v>
      </c>
      <c r="I13" s="41">
        <v>6.5000000000000002E-2</v>
      </c>
      <c r="J13" s="53"/>
      <c r="K13" s="53"/>
    </row>
    <row r="14" spans="1:14">
      <c r="A14" s="36" t="s">
        <v>90</v>
      </c>
      <c r="B14" s="37"/>
      <c r="C14" s="54"/>
      <c r="D14" s="38">
        <f t="shared" ref="D14:I14" si="1">SUM(D15:D19)</f>
        <v>0.59999999999999987</v>
      </c>
      <c r="E14" s="38">
        <f t="shared" si="1"/>
        <v>0.45</v>
      </c>
      <c r="F14" s="38">
        <f t="shared" si="1"/>
        <v>0.28000000000000008</v>
      </c>
      <c r="G14" s="38">
        <f t="shared" si="1"/>
        <v>8.0000000000000016E-2</v>
      </c>
      <c r="H14" s="38">
        <f t="shared" si="1"/>
        <v>0</v>
      </c>
      <c r="I14" s="38">
        <f t="shared" si="1"/>
        <v>0</v>
      </c>
      <c r="K14" s="56"/>
      <c r="M14" s="51"/>
    </row>
    <row r="15" spans="1:14" s="29" customFormat="1">
      <c r="A15" s="39" t="s">
        <v>156</v>
      </c>
      <c r="B15" s="40" t="s">
        <v>157</v>
      </c>
      <c r="C15" s="40" t="s">
        <v>148</v>
      </c>
      <c r="D15" s="43">
        <v>5.9999999999999991E-2</v>
      </c>
      <c r="E15" s="43">
        <v>4.5000000000000005E-2</v>
      </c>
      <c r="F15" s="43">
        <v>2.8000000000000004E-2</v>
      </c>
      <c r="G15" s="43">
        <v>8.0000000000000002E-3</v>
      </c>
      <c r="H15" s="43">
        <v>0</v>
      </c>
      <c r="I15" s="43">
        <v>0</v>
      </c>
      <c r="J15" s="61"/>
      <c r="K15" s="56"/>
      <c r="L15" s="58"/>
      <c r="M15" s="53"/>
    </row>
    <row r="16" spans="1:14" s="29" customFormat="1">
      <c r="A16" s="39" t="s">
        <v>122</v>
      </c>
      <c r="B16" s="40" t="s">
        <v>123</v>
      </c>
      <c r="C16" s="40" t="s">
        <v>148</v>
      </c>
      <c r="D16" s="43">
        <v>0.17999999999999997</v>
      </c>
      <c r="E16" s="43">
        <v>0.13500000000000001</v>
      </c>
      <c r="F16" s="43">
        <v>8.4000000000000005E-2</v>
      </c>
      <c r="G16" s="43">
        <v>2.4E-2</v>
      </c>
      <c r="H16" s="43">
        <v>0</v>
      </c>
      <c r="I16" s="43">
        <v>0</v>
      </c>
      <c r="J16" s="61"/>
      <c r="K16" s="56"/>
      <c r="L16" s="58"/>
      <c r="M16" s="53"/>
    </row>
    <row r="17" spans="1:13" s="29" customFormat="1">
      <c r="A17" s="39" t="s">
        <v>103</v>
      </c>
      <c r="B17" s="40" t="s">
        <v>104</v>
      </c>
      <c r="C17" s="40" t="s">
        <v>148</v>
      </c>
      <c r="D17" s="43">
        <v>0.23999999999999996</v>
      </c>
      <c r="E17" s="43">
        <v>0.18000000000000002</v>
      </c>
      <c r="F17" s="43">
        <v>0.11200000000000002</v>
      </c>
      <c r="G17" s="43">
        <v>3.2000000000000001E-2</v>
      </c>
      <c r="H17" s="43">
        <v>0</v>
      </c>
      <c r="I17" s="43">
        <v>0</v>
      </c>
      <c r="J17" s="61"/>
      <c r="K17" s="56"/>
      <c r="L17" s="58"/>
      <c r="M17" s="53"/>
    </row>
    <row r="18" spans="1:13" s="29" customFormat="1">
      <c r="A18" s="39" t="s">
        <v>159</v>
      </c>
      <c r="B18" s="40" t="s">
        <v>160</v>
      </c>
      <c r="C18" s="40" t="s">
        <v>148</v>
      </c>
      <c r="D18" s="43">
        <v>5.9999999999999991E-2</v>
      </c>
      <c r="E18" s="43">
        <v>4.5000000000000005E-2</v>
      </c>
      <c r="F18" s="43">
        <v>2.8000000000000004E-2</v>
      </c>
      <c r="G18" s="43">
        <v>8.0000000000000002E-3</v>
      </c>
      <c r="H18" s="43">
        <v>0</v>
      </c>
      <c r="I18" s="43">
        <v>0</v>
      </c>
      <c r="J18" s="61"/>
      <c r="K18" s="56"/>
      <c r="L18" s="58"/>
      <c r="M18" s="53"/>
    </row>
    <row r="19" spans="1:13" s="29" customFormat="1">
      <c r="A19" s="39" t="s">
        <v>161</v>
      </c>
      <c r="B19" s="40" t="s">
        <v>162</v>
      </c>
      <c r="C19" s="40" t="s">
        <v>148</v>
      </c>
      <c r="D19" s="43">
        <v>5.9999999999999991E-2</v>
      </c>
      <c r="E19" s="43">
        <v>4.5000000000000005E-2</v>
      </c>
      <c r="F19" s="43">
        <v>2.8000000000000004E-2</v>
      </c>
      <c r="G19" s="43">
        <v>8.0000000000000002E-3</v>
      </c>
      <c r="H19" s="43">
        <v>0</v>
      </c>
      <c r="I19" s="43">
        <v>0</v>
      </c>
      <c r="J19" s="61"/>
      <c r="K19" s="56"/>
      <c r="L19" s="58"/>
      <c r="M19" s="53"/>
    </row>
    <row r="20" spans="1:13">
      <c r="A20" s="36" t="s">
        <v>97</v>
      </c>
      <c r="B20" s="37"/>
      <c r="C20" s="54"/>
      <c r="D20" s="44">
        <f t="shared" ref="D20:I20" si="2">SUM(D21:D25)</f>
        <v>0.4</v>
      </c>
      <c r="E20" s="44">
        <f t="shared" si="2"/>
        <v>0.37</v>
      </c>
      <c r="F20" s="44">
        <f t="shared" si="2"/>
        <v>0.35499999999999998</v>
      </c>
      <c r="G20" s="44">
        <f t="shared" si="2"/>
        <v>0.37</v>
      </c>
      <c r="H20" s="44">
        <f t="shared" si="2"/>
        <v>0.40500000000000003</v>
      </c>
      <c r="I20" s="44">
        <f t="shared" si="2"/>
        <v>0.35</v>
      </c>
      <c r="K20" s="56"/>
    </row>
    <row r="21" spans="1:13" s="29" customFormat="1" ht="43.5">
      <c r="A21" s="39" t="s">
        <v>126</v>
      </c>
      <c r="B21" s="40" t="s">
        <v>127</v>
      </c>
      <c r="C21" s="45" t="s">
        <v>128</v>
      </c>
      <c r="D21" s="46">
        <v>0.1</v>
      </c>
      <c r="E21" s="46">
        <v>0.15</v>
      </c>
      <c r="F21" s="46">
        <v>0.16</v>
      </c>
      <c r="G21" s="46">
        <v>0.16</v>
      </c>
      <c r="H21" s="46">
        <v>0.2</v>
      </c>
      <c r="I21" s="46">
        <v>0.2</v>
      </c>
      <c r="K21" s="56"/>
    </row>
    <row r="22" spans="1:13" s="29" customFormat="1">
      <c r="A22" s="39" t="s">
        <v>129</v>
      </c>
      <c r="B22" s="40" t="s">
        <v>130</v>
      </c>
      <c r="C22" s="45" t="s">
        <v>131</v>
      </c>
      <c r="D22" s="46">
        <v>0.3</v>
      </c>
      <c r="E22" s="46">
        <v>0.2</v>
      </c>
      <c r="F22" s="46">
        <v>0.16</v>
      </c>
      <c r="G22" s="46">
        <v>0.16</v>
      </c>
      <c r="H22" s="46">
        <v>0.13</v>
      </c>
      <c r="I22" s="46">
        <v>0.05</v>
      </c>
      <c r="K22" s="56"/>
    </row>
    <row r="23" spans="1:13" s="29" customFormat="1">
      <c r="A23" s="39" t="s">
        <v>117</v>
      </c>
      <c r="B23" s="40" t="s">
        <v>118</v>
      </c>
      <c r="C23" s="45"/>
      <c r="D23" s="46">
        <v>0</v>
      </c>
      <c r="E23" s="46">
        <v>0.02</v>
      </c>
      <c r="F23" s="46">
        <v>3.5000000000000003E-2</v>
      </c>
      <c r="G23" s="46">
        <v>0.05</v>
      </c>
      <c r="H23" s="46">
        <v>7.4999999999999997E-2</v>
      </c>
      <c r="I23" s="46">
        <v>0.1</v>
      </c>
    </row>
    <row r="24" spans="1:13" s="29" customFormat="1">
      <c r="A24" s="39" t="s">
        <v>98</v>
      </c>
      <c r="B24" s="40" t="s">
        <v>99</v>
      </c>
      <c r="C24" s="45" t="s">
        <v>105</v>
      </c>
      <c r="D24" s="46">
        <v>0</v>
      </c>
      <c r="E24" s="46">
        <v>0</v>
      </c>
      <c r="F24" s="46">
        <v>0</v>
      </c>
      <c r="G24" s="46">
        <v>0</v>
      </c>
      <c r="H24" s="46">
        <v>0</v>
      </c>
      <c r="I24" s="46">
        <v>0</v>
      </c>
      <c r="K24" s="56"/>
    </row>
    <row r="25" spans="1:13" s="29" customFormat="1">
      <c r="A25" s="39" t="s">
        <v>119</v>
      </c>
      <c r="B25" s="40" t="s">
        <v>120</v>
      </c>
      <c r="C25" s="45" t="s">
        <v>105</v>
      </c>
      <c r="D25" s="46">
        <v>0</v>
      </c>
      <c r="E25" s="46">
        <v>0</v>
      </c>
      <c r="F25" s="46">
        <v>0</v>
      </c>
      <c r="G25" s="46">
        <v>0</v>
      </c>
      <c r="H25" s="46">
        <v>0</v>
      </c>
      <c r="I25" s="46">
        <v>0</v>
      </c>
      <c r="K25" s="56"/>
    </row>
    <row r="26" spans="1:13">
      <c r="A26" s="47" t="s">
        <v>101</v>
      </c>
      <c r="B26" s="48"/>
      <c r="C26" s="48"/>
      <c r="D26" s="49">
        <f t="shared" ref="D26:I26" si="3">D20+D14+D6</f>
        <v>0.99999999999999989</v>
      </c>
      <c r="E26" s="49">
        <f t="shared" si="3"/>
        <v>1</v>
      </c>
      <c r="F26" s="49">
        <f t="shared" si="3"/>
        <v>0.99999999999999989</v>
      </c>
      <c r="G26" s="49">
        <f t="shared" si="3"/>
        <v>1</v>
      </c>
      <c r="H26" s="49">
        <f t="shared" si="3"/>
        <v>1</v>
      </c>
      <c r="I26" s="49">
        <f t="shared" si="3"/>
        <v>0.99999999999999989</v>
      </c>
      <c r="K26" s="56"/>
    </row>
    <row r="27" spans="1:13">
      <c r="A27" s="78" t="s">
        <v>72</v>
      </c>
      <c r="B27" s="78"/>
      <c r="C27" s="78"/>
      <c r="D27" s="78"/>
      <c r="E27" s="78"/>
    </row>
    <row r="28" spans="1:13">
      <c r="A28" s="78" t="s">
        <v>73</v>
      </c>
      <c r="B28" s="78"/>
      <c r="C28" s="78"/>
      <c r="D28" s="78"/>
      <c r="E28" s="78"/>
    </row>
  </sheetData>
  <sheetProtection algorithmName="SHA-512" hashValue="3lg+bEP/fRqK80YX/ezyAgcv1Y4yFOfb9DoemHXs8ZXt/q4qqIMW7xoo2E9bazmD2uH8gSN7miRPI1h4jKk3cw==" saltValue="B3M/q/isdIYSI8ckUl4qBw==" spinCount="100000" sheet="1" objects="1" scenarios="1"/>
  <mergeCells count="3">
    <mergeCell ref="A3:I3"/>
    <mergeCell ref="A27:E27"/>
    <mergeCell ref="A28:E28"/>
  </mergeCells>
  <hyperlinks>
    <hyperlink ref="A1" location="'Summary Offerings'!A1" display="Return To Summary Offerings" xr:uid="{0A8ED318-E40A-41DA-A505-52334FB00DD0}"/>
  </hyperlinks>
  <pageMargins left="0.7" right="0.7" top="0.75" bottom="0.75" header="0.3" footer="0.3"/>
  <pageSetup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FDFE-DBBA-475F-97DB-1340E3B2906A}">
  <sheetPr>
    <pageSetUpPr fitToPage="1"/>
  </sheetPr>
  <dimension ref="A1:K30"/>
  <sheetViews>
    <sheetView workbookViewId="0">
      <selection activeCell="B4" sqref="B4"/>
    </sheetView>
  </sheetViews>
  <sheetFormatPr defaultColWidth="9.140625" defaultRowHeight="21.75"/>
  <cols>
    <col min="1" max="1" width="13.85546875" style="28" customWidth="1"/>
    <col min="2" max="2" width="61" style="28" bestFit="1" customWidth="1"/>
    <col min="3" max="3" width="24" style="28" hidden="1" customWidth="1"/>
    <col min="4" max="6" width="28.7109375" style="28" customWidth="1"/>
    <col min="7" max="7" width="10.85546875" style="28" bestFit="1" customWidth="1"/>
    <col min="8" max="8" width="11.42578125" style="28" bestFit="1" customWidth="1"/>
    <col min="9" max="9" width="11.7109375" style="28" bestFit="1" customWidth="1"/>
    <col min="10" max="10" width="10.85546875" style="28" bestFit="1" customWidth="1"/>
    <col min="11" max="11" width="10.7109375" style="28" bestFit="1" customWidth="1"/>
    <col min="12" max="16384" width="9.140625" style="28"/>
  </cols>
  <sheetData>
    <row r="1" spans="1:11" s="29" customFormat="1">
      <c r="A1" s="27" t="s">
        <v>75</v>
      </c>
    </row>
    <row r="2" spans="1:11" s="29" customFormat="1">
      <c r="A2" s="27"/>
    </row>
    <row r="3" spans="1:11" ht="27.75">
      <c r="A3" s="77" t="s">
        <v>167</v>
      </c>
      <c r="B3" s="77"/>
      <c r="C3" s="77"/>
      <c r="D3" s="77"/>
      <c r="E3" s="77"/>
      <c r="F3" s="77"/>
    </row>
    <row r="4" spans="1:11" s="29" customFormat="1"/>
    <row r="5" spans="1:11" s="35" customFormat="1" ht="43.5">
      <c r="A5" s="30" t="s">
        <v>77</v>
      </c>
      <c r="B5" s="31" t="s">
        <v>78</v>
      </c>
      <c r="C5" s="31" t="s">
        <v>79</v>
      </c>
      <c r="D5" s="32" t="s">
        <v>168</v>
      </c>
      <c r="E5" s="33" t="s">
        <v>169</v>
      </c>
      <c r="F5" s="34" t="s">
        <v>170</v>
      </c>
      <c r="J5" s="28"/>
    </row>
    <row r="6" spans="1:11">
      <c r="A6" s="36" t="s">
        <v>97</v>
      </c>
      <c r="B6" s="37"/>
      <c r="C6" s="54"/>
      <c r="D6" s="44">
        <f>SUM(D7)</f>
        <v>0</v>
      </c>
      <c r="E6" s="44">
        <f t="shared" ref="E6:F6" si="0">SUM(E7)</f>
        <v>0.12</v>
      </c>
      <c r="F6" s="44">
        <f t="shared" si="0"/>
        <v>0</v>
      </c>
    </row>
    <row r="7" spans="1:11" s="29" customFormat="1">
      <c r="A7" s="39" t="s">
        <v>87</v>
      </c>
      <c r="B7" s="40" t="s">
        <v>88</v>
      </c>
      <c r="C7" s="40" t="s">
        <v>148</v>
      </c>
      <c r="D7" s="43">
        <v>0</v>
      </c>
      <c r="E7" s="43">
        <v>0.12</v>
      </c>
      <c r="F7" s="43">
        <v>0</v>
      </c>
      <c r="H7" s="53"/>
      <c r="I7" s="53"/>
    </row>
    <row r="8" spans="1:11">
      <c r="A8" s="36" t="s">
        <v>90</v>
      </c>
      <c r="B8" s="37"/>
      <c r="C8" s="54"/>
      <c r="D8" s="38">
        <f>SUM(D9:D23)</f>
        <v>0.8</v>
      </c>
      <c r="E8" s="38">
        <f>SUM(E9:E23)</f>
        <v>0.48000000000000004</v>
      </c>
      <c r="F8" s="38">
        <f>SUM(F9:F23)</f>
        <v>0.99999999999999989</v>
      </c>
      <c r="I8" s="51"/>
    </row>
    <row r="9" spans="1:11" s="29" customFormat="1">
      <c r="A9" s="39" t="s">
        <v>91</v>
      </c>
      <c r="B9" s="40" t="s">
        <v>92</v>
      </c>
      <c r="C9" s="40" t="s">
        <v>148</v>
      </c>
      <c r="D9" s="43">
        <f>D13</f>
        <v>0.08</v>
      </c>
      <c r="E9" s="43">
        <v>0</v>
      </c>
      <c r="F9" s="43">
        <v>0</v>
      </c>
      <c r="H9" s="53"/>
      <c r="I9" s="53"/>
    </row>
    <row r="10" spans="1:11" s="29" customFormat="1">
      <c r="A10" s="39" t="s">
        <v>114</v>
      </c>
      <c r="B10" s="40" t="s">
        <v>115</v>
      </c>
      <c r="C10" s="40" t="s">
        <v>148</v>
      </c>
      <c r="D10" s="43">
        <v>0.12</v>
      </c>
      <c r="E10" s="43">
        <v>0</v>
      </c>
      <c r="F10" s="43">
        <v>0</v>
      </c>
      <c r="H10" s="53"/>
      <c r="I10" s="53"/>
    </row>
    <row r="11" spans="1:11" s="29" customFormat="1">
      <c r="A11" s="39" t="s">
        <v>149</v>
      </c>
      <c r="B11" s="40" t="s">
        <v>150</v>
      </c>
      <c r="C11" s="40" t="s">
        <v>148</v>
      </c>
      <c r="D11" s="43">
        <v>0.2</v>
      </c>
      <c r="E11" s="62">
        <v>0.08</v>
      </c>
      <c r="F11" s="43">
        <v>0</v>
      </c>
      <c r="H11" s="53"/>
      <c r="I11" s="53"/>
    </row>
    <row r="12" spans="1:11" s="29" customFormat="1">
      <c r="A12" s="39" t="s">
        <v>151</v>
      </c>
      <c r="B12" s="40" t="s">
        <v>152</v>
      </c>
      <c r="C12" s="40" t="s">
        <v>148</v>
      </c>
      <c r="D12" s="43">
        <v>0.08</v>
      </c>
      <c r="E12" s="43">
        <v>0</v>
      </c>
      <c r="F12" s="43">
        <v>0</v>
      </c>
      <c r="H12" s="53"/>
      <c r="I12" s="53"/>
      <c r="K12" s="53"/>
    </row>
    <row r="13" spans="1:11" s="29" customFormat="1">
      <c r="A13" s="39" t="s">
        <v>153</v>
      </c>
      <c r="B13" s="40" t="s">
        <v>154</v>
      </c>
      <c r="C13" s="40" t="s">
        <v>148</v>
      </c>
      <c r="D13" s="43">
        <v>0.08</v>
      </c>
      <c r="E13" s="43">
        <v>0</v>
      </c>
      <c r="F13" s="43">
        <v>0</v>
      </c>
      <c r="H13" s="53"/>
      <c r="I13" s="53"/>
    </row>
    <row r="14" spans="1:11" s="29" customFormat="1">
      <c r="A14" s="39" t="s">
        <v>397</v>
      </c>
      <c r="B14" s="40" t="s">
        <v>398</v>
      </c>
      <c r="C14" s="40"/>
      <c r="D14" s="43">
        <f>D15</f>
        <v>0.12</v>
      </c>
      <c r="E14" s="43">
        <v>0.08</v>
      </c>
      <c r="F14" s="43">
        <v>0</v>
      </c>
      <c r="H14" s="53"/>
      <c r="I14" s="53"/>
    </row>
    <row r="15" spans="1:11" s="29" customFormat="1">
      <c r="A15" s="39" t="s">
        <v>94</v>
      </c>
      <c r="B15" s="40" t="s">
        <v>95</v>
      </c>
      <c r="C15" s="40" t="s">
        <v>148</v>
      </c>
      <c r="D15" s="43">
        <v>0.12</v>
      </c>
      <c r="E15" s="43">
        <v>0</v>
      </c>
      <c r="F15" s="43">
        <v>0</v>
      </c>
      <c r="H15" s="53"/>
      <c r="I15" s="53"/>
    </row>
    <row r="16" spans="1:11" s="29" customFormat="1">
      <c r="A16" s="39" t="s">
        <v>171</v>
      </c>
      <c r="B16" s="40" t="s">
        <v>172</v>
      </c>
      <c r="C16" s="40"/>
      <c r="D16" s="43">
        <v>0</v>
      </c>
      <c r="E16" s="43">
        <f>0.8*0.15</f>
        <v>0.12</v>
      </c>
      <c r="F16" s="43">
        <v>0</v>
      </c>
      <c r="H16" s="53"/>
      <c r="I16" s="53"/>
    </row>
    <row r="17" spans="1:9" s="29" customFormat="1">
      <c r="A17" s="39" t="s">
        <v>173</v>
      </c>
      <c r="B17" s="40" t="s">
        <v>174</v>
      </c>
      <c r="C17" s="40"/>
      <c r="D17" s="43">
        <v>0</v>
      </c>
      <c r="E17" s="43">
        <v>0.12</v>
      </c>
      <c r="F17" s="43">
        <v>0</v>
      </c>
      <c r="H17" s="53"/>
      <c r="I17" s="53"/>
    </row>
    <row r="18" spans="1:9" s="29" customFormat="1">
      <c r="A18" s="39" t="s">
        <v>175</v>
      </c>
      <c r="B18" s="40" t="s">
        <v>176</v>
      </c>
      <c r="C18" s="40"/>
      <c r="D18" s="43">
        <v>0</v>
      </c>
      <c r="E18" s="43">
        <v>0.08</v>
      </c>
      <c r="F18" s="43">
        <v>0</v>
      </c>
      <c r="H18" s="53"/>
      <c r="I18" s="53"/>
    </row>
    <row r="19" spans="1:9" s="29" customFormat="1">
      <c r="A19" s="39" t="s">
        <v>103</v>
      </c>
      <c r="B19" s="40" t="s">
        <v>104</v>
      </c>
      <c r="C19" s="40"/>
      <c r="D19" s="43">
        <v>0</v>
      </c>
      <c r="E19" s="43">
        <v>0</v>
      </c>
      <c r="F19" s="43">
        <v>0.4</v>
      </c>
      <c r="H19" s="53"/>
      <c r="I19" s="53"/>
    </row>
    <row r="20" spans="1:9" s="29" customFormat="1">
      <c r="A20" s="39" t="s">
        <v>122</v>
      </c>
      <c r="B20" s="40" t="s">
        <v>123</v>
      </c>
      <c r="C20" s="40" t="s">
        <v>148</v>
      </c>
      <c r="D20" s="43">
        <v>0</v>
      </c>
      <c r="E20" s="43">
        <v>0</v>
      </c>
      <c r="F20" s="43">
        <v>0.3</v>
      </c>
      <c r="H20" s="53"/>
      <c r="I20" s="53"/>
    </row>
    <row r="21" spans="1:9" s="29" customFormat="1">
      <c r="A21" s="39" t="s">
        <v>156</v>
      </c>
      <c r="B21" s="40" t="s">
        <v>157</v>
      </c>
      <c r="C21" s="40"/>
      <c r="D21" s="43">
        <v>0</v>
      </c>
      <c r="E21" s="43">
        <v>0</v>
      </c>
      <c r="F21" s="43">
        <v>0.1</v>
      </c>
      <c r="H21" s="53"/>
      <c r="I21" s="53"/>
    </row>
    <row r="22" spans="1:9" s="29" customFormat="1">
      <c r="A22" s="39" t="s">
        <v>159</v>
      </c>
      <c r="B22" s="40" t="s">
        <v>160</v>
      </c>
      <c r="C22" s="40"/>
      <c r="D22" s="43">
        <v>0</v>
      </c>
      <c r="E22" s="43">
        <v>0</v>
      </c>
      <c r="F22" s="43">
        <v>0.1</v>
      </c>
      <c r="H22" s="53"/>
      <c r="I22" s="53"/>
    </row>
    <row r="23" spans="1:9" s="29" customFormat="1">
      <c r="A23" s="39" t="s">
        <v>161</v>
      </c>
      <c r="B23" s="40" t="s">
        <v>162</v>
      </c>
      <c r="C23" s="40"/>
      <c r="D23" s="43">
        <v>0</v>
      </c>
      <c r="E23" s="43">
        <v>0</v>
      </c>
      <c r="F23" s="43">
        <v>0.1</v>
      </c>
      <c r="H23" s="53"/>
      <c r="I23" s="53"/>
    </row>
    <row r="24" spans="1:9">
      <c r="A24" s="36" t="s">
        <v>97</v>
      </c>
      <c r="B24" s="37"/>
      <c r="C24" s="54"/>
      <c r="D24" s="44">
        <f>SUM(D25:D27)</f>
        <v>0.2</v>
      </c>
      <c r="E24" s="44">
        <f>SUM(E25:E27)</f>
        <v>0.4</v>
      </c>
      <c r="F24" s="44">
        <f>SUM(F25:F27)</f>
        <v>0</v>
      </c>
    </row>
    <row r="25" spans="1:9" s="29" customFormat="1" ht="43.5">
      <c r="A25" s="39" t="s">
        <v>126</v>
      </c>
      <c r="B25" s="40" t="s">
        <v>127</v>
      </c>
      <c r="C25" s="45" t="s">
        <v>128</v>
      </c>
      <c r="D25" s="46">
        <v>0</v>
      </c>
      <c r="E25" s="46">
        <v>0</v>
      </c>
      <c r="F25" s="46">
        <v>0</v>
      </c>
    </row>
    <row r="26" spans="1:9" s="29" customFormat="1">
      <c r="A26" s="39" t="s">
        <v>129</v>
      </c>
      <c r="B26" s="40" t="s">
        <v>130</v>
      </c>
      <c r="C26" s="45" t="s">
        <v>131</v>
      </c>
      <c r="D26" s="46">
        <v>0.2</v>
      </c>
      <c r="E26" s="46">
        <v>0.2</v>
      </c>
      <c r="F26" s="46">
        <v>0</v>
      </c>
    </row>
    <row r="27" spans="1:9" s="29" customFormat="1">
      <c r="A27" s="39" t="s">
        <v>177</v>
      </c>
      <c r="B27" s="40" t="s">
        <v>178</v>
      </c>
      <c r="C27" s="45"/>
      <c r="D27" s="46">
        <v>0</v>
      </c>
      <c r="E27" s="63">
        <v>0.2</v>
      </c>
      <c r="F27" s="46">
        <v>0</v>
      </c>
    </row>
    <row r="28" spans="1:9">
      <c r="A28" s="47" t="s">
        <v>101</v>
      </c>
      <c r="B28" s="48"/>
      <c r="C28" s="48"/>
      <c r="D28" s="49">
        <f>D24+D8+D6</f>
        <v>1</v>
      </c>
      <c r="E28" s="49">
        <f>E24+E8+E6</f>
        <v>1</v>
      </c>
      <c r="F28" s="49">
        <f>F24+F8+F6</f>
        <v>0.99999999999999989</v>
      </c>
    </row>
    <row r="29" spans="1:9">
      <c r="A29" s="78" t="s">
        <v>72</v>
      </c>
      <c r="B29" s="78"/>
      <c r="C29" s="78"/>
      <c r="D29" s="78"/>
      <c r="E29" s="78"/>
    </row>
    <row r="30" spans="1:9">
      <c r="A30" s="78" t="s">
        <v>73</v>
      </c>
      <c r="B30" s="78"/>
      <c r="C30" s="78"/>
      <c r="D30" s="78"/>
      <c r="E30" s="78"/>
    </row>
  </sheetData>
  <sheetProtection algorithmName="SHA-512" hashValue="aa1eIf/jSGCmnYwX2CpPk62vLvAdIMCjhqYBHWXh5Mrz1+Ca3cMeRduk9lK/Pgkp3+W4GmpVD5qjxcj8DpubzQ==" saltValue="dkRKiqmVtfWANv0jcVAG/A==" spinCount="100000" sheet="1" objects="1" scenarios="1"/>
  <mergeCells count="3">
    <mergeCell ref="A3:F3"/>
    <mergeCell ref="A29:E29"/>
    <mergeCell ref="A30:E30"/>
  </mergeCells>
  <hyperlinks>
    <hyperlink ref="A1" location="'Summary Offerings'!A1" display="Return To Summary Offerings" xr:uid="{7FAEF71C-FCBA-422E-B493-628D1BFFC681}"/>
  </hyperlinks>
  <pageMargins left="0.7" right="0.7" top="0.75" bottom="0.75" header="0.3" footer="0.3"/>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B709-1B3C-4355-A6E8-A27C0E406DE0}">
  <sheetPr>
    <pageSetUpPr fitToPage="1"/>
  </sheetPr>
  <dimension ref="A1:N39"/>
  <sheetViews>
    <sheetView workbookViewId="0">
      <selection activeCell="E9" sqref="E9"/>
    </sheetView>
  </sheetViews>
  <sheetFormatPr defaultColWidth="9.140625" defaultRowHeight="21.75"/>
  <cols>
    <col min="1" max="1" width="13.85546875" style="28" customWidth="1"/>
    <col min="2" max="2" width="61" style="28" bestFit="1" customWidth="1"/>
    <col min="3" max="3" width="24" style="28" hidden="1" customWidth="1"/>
    <col min="4" max="6" width="22.28515625" style="28" customWidth="1"/>
    <col min="7" max="7" width="10.85546875" style="28" bestFit="1" customWidth="1"/>
    <col min="8" max="8" width="11.42578125" style="28" bestFit="1" customWidth="1"/>
    <col min="9" max="9" width="11.28515625" style="28" bestFit="1" customWidth="1"/>
    <col min="10" max="10" width="11.42578125" style="28" bestFit="1" customWidth="1"/>
    <col min="11" max="11" width="11.7109375" style="28" customWidth="1"/>
    <col min="12" max="12" width="9.140625" style="28"/>
    <col min="13" max="13" width="15" style="28" bestFit="1" customWidth="1"/>
    <col min="14" max="14" width="11.28515625" style="28" bestFit="1" customWidth="1"/>
    <col min="15" max="16384" width="9.140625" style="28"/>
  </cols>
  <sheetData>
    <row r="1" spans="1:14" s="29" customFormat="1">
      <c r="A1" s="96" t="s">
        <v>75</v>
      </c>
      <c r="B1" s="96"/>
    </row>
    <row r="2" spans="1:14" s="29" customFormat="1">
      <c r="A2" s="27"/>
    </row>
    <row r="3" spans="1:14" ht="27.75">
      <c r="A3" s="77" t="s">
        <v>179</v>
      </c>
      <c r="B3" s="77"/>
      <c r="C3" s="77"/>
      <c r="D3" s="77"/>
      <c r="E3" s="77"/>
      <c r="F3" s="77"/>
    </row>
    <row r="4" spans="1:14" s="29" customFormat="1"/>
    <row r="5" spans="1:14" s="35" customFormat="1" ht="65.25">
      <c r="A5" s="30" t="s">
        <v>77</v>
      </c>
      <c r="B5" s="31" t="s">
        <v>78</v>
      </c>
      <c r="C5" s="31" t="s">
        <v>79</v>
      </c>
      <c r="D5" s="32" t="s">
        <v>180</v>
      </c>
      <c r="E5" s="33" t="s">
        <v>181</v>
      </c>
      <c r="F5" s="34" t="s">
        <v>182</v>
      </c>
      <c r="J5" s="28"/>
      <c r="K5" s="28"/>
    </row>
    <row r="6" spans="1:14">
      <c r="A6" s="36" t="s">
        <v>86</v>
      </c>
      <c r="B6" s="37"/>
      <c r="C6" s="37"/>
      <c r="D6" s="38">
        <f>SUM(D7:D21)</f>
        <v>0.32</v>
      </c>
      <c r="E6" s="38">
        <f>SUM(E7:E21)</f>
        <v>0.51250000000000007</v>
      </c>
      <c r="F6" s="38">
        <f>SUM(F7:F21)</f>
        <v>0.66100000000000014</v>
      </c>
      <c r="I6" s="64"/>
      <c r="J6" s="41"/>
    </row>
    <row r="7" spans="1:14" s="29" customFormat="1">
      <c r="A7" s="39" t="s">
        <v>87</v>
      </c>
      <c r="B7" s="40" t="s">
        <v>88</v>
      </c>
      <c r="C7" s="40" t="s">
        <v>134</v>
      </c>
      <c r="D7" s="41">
        <v>0.14000000000000001</v>
      </c>
      <c r="E7" s="41">
        <v>0.13100000000000001</v>
      </c>
      <c r="F7" s="41">
        <v>0.1825</v>
      </c>
      <c r="G7" s="52"/>
      <c r="H7" s="53"/>
      <c r="I7" s="53"/>
      <c r="J7" s="41"/>
      <c r="K7" s="41"/>
    </row>
    <row r="8" spans="1:14" s="29" customFormat="1">
      <c r="A8" s="39" t="s">
        <v>135</v>
      </c>
      <c r="B8" s="40" t="s">
        <v>136</v>
      </c>
      <c r="C8" s="45" t="s">
        <v>134</v>
      </c>
      <c r="D8" s="41">
        <v>0</v>
      </c>
      <c r="E8" s="41">
        <v>0</v>
      </c>
      <c r="F8" s="41">
        <v>0.03</v>
      </c>
      <c r="G8" s="52"/>
      <c r="H8" s="53"/>
      <c r="I8" s="53"/>
      <c r="J8" s="41"/>
      <c r="K8" s="41"/>
    </row>
    <row r="9" spans="1:14" s="29" customFormat="1">
      <c r="A9" s="39" t="s">
        <v>137</v>
      </c>
      <c r="B9" s="40" t="s">
        <v>138</v>
      </c>
      <c r="C9" s="45" t="s">
        <v>134</v>
      </c>
      <c r="D9" s="41">
        <v>0.06</v>
      </c>
      <c r="E9" s="41">
        <v>0</v>
      </c>
      <c r="F9" s="41">
        <v>0.03</v>
      </c>
      <c r="G9" s="52"/>
      <c r="H9" s="53"/>
      <c r="I9" s="53"/>
      <c r="J9" s="41"/>
      <c r="K9" s="41"/>
    </row>
    <row r="10" spans="1:14" s="29" customFormat="1">
      <c r="A10" s="39" t="s">
        <v>173</v>
      </c>
      <c r="B10" s="40" t="s">
        <v>174</v>
      </c>
      <c r="C10" s="45"/>
      <c r="D10" s="41">
        <v>0.06</v>
      </c>
      <c r="E10" s="41">
        <v>0</v>
      </c>
      <c r="F10" s="41">
        <v>0</v>
      </c>
      <c r="G10" s="52"/>
      <c r="H10" s="53"/>
      <c r="I10" s="53"/>
      <c r="J10" s="41"/>
      <c r="K10" s="41"/>
      <c r="M10" s="55"/>
    </row>
    <row r="11" spans="1:14" s="29" customFormat="1">
      <c r="A11" s="39" t="s">
        <v>139</v>
      </c>
      <c r="B11" s="40" t="s">
        <v>140</v>
      </c>
      <c r="C11" s="45" t="s">
        <v>141</v>
      </c>
      <c r="D11" s="41">
        <v>0</v>
      </c>
      <c r="E11" s="41">
        <v>0.03</v>
      </c>
      <c r="F11" s="41">
        <v>3.5000000000000003E-2</v>
      </c>
      <c r="G11" s="52"/>
      <c r="H11" s="53"/>
      <c r="I11" s="53"/>
      <c r="J11" s="41"/>
      <c r="K11" s="41"/>
      <c r="N11" s="52"/>
    </row>
    <row r="12" spans="1:14" s="29" customFormat="1">
      <c r="A12" s="39" t="s">
        <v>142</v>
      </c>
      <c r="B12" s="40" t="s">
        <v>143</v>
      </c>
      <c r="C12" s="40" t="s">
        <v>144</v>
      </c>
      <c r="D12" s="41">
        <v>0.06</v>
      </c>
      <c r="E12" s="41">
        <v>0.03</v>
      </c>
      <c r="F12" s="41">
        <v>3.5000000000000003E-2</v>
      </c>
      <c r="G12" s="52"/>
      <c r="H12" s="53"/>
      <c r="I12" s="53"/>
      <c r="J12" s="41"/>
      <c r="K12" s="52"/>
      <c r="M12" s="53"/>
      <c r="N12" s="52"/>
    </row>
    <row r="13" spans="1:14" s="29" customFormat="1">
      <c r="A13" s="39" t="s">
        <v>110</v>
      </c>
      <c r="B13" s="40" t="s">
        <v>111</v>
      </c>
      <c r="C13" s="40" t="s">
        <v>145</v>
      </c>
      <c r="D13" s="41">
        <v>0</v>
      </c>
      <c r="E13" s="41">
        <v>0.06</v>
      </c>
      <c r="F13" s="41">
        <v>6.5000000000000002E-2</v>
      </c>
      <c r="G13" s="52"/>
      <c r="H13" s="53"/>
      <c r="I13" s="53"/>
      <c r="J13" s="41"/>
      <c r="K13" s="41"/>
    </row>
    <row r="14" spans="1:14" s="29" customFormat="1">
      <c r="A14" s="39" t="s">
        <v>146</v>
      </c>
      <c r="B14" s="40" t="s">
        <v>147</v>
      </c>
      <c r="C14" s="45" t="s">
        <v>145</v>
      </c>
      <c r="D14" s="41">
        <v>0</v>
      </c>
      <c r="E14" s="41">
        <v>0.06</v>
      </c>
      <c r="F14" s="41">
        <v>6.5000000000000002E-2</v>
      </c>
      <c r="G14" s="52"/>
      <c r="H14" s="53"/>
      <c r="I14" s="53"/>
      <c r="J14" s="41"/>
      <c r="K14" s="41"/>
    </row>
    <row r="15" spans="1:14" s="29" customFormat="1">
      <c r="A15" s="39" t="s">
        <v>183</v>
      </c>
      <c r="B15" s="40" t="s">
        <v>184</v>
      </c>
      <c r="C15" s="45"/>
      <c r="D15" s="41">
        <v>0</v>
      </c>
      <c r="E15" s="41">
        <v>9.6500000000000002E-2</v>
      </c>
      <c r="F15" s="41">
        <v>0.1045</v>
      </c>
      <c r="G15" s="52"/>
      <c r="H15" s="53"/>
      <c r="I15" s="41"/>
      <c r="J15" s="41"/>
      <c r="K15" s="41"/>
    </row>
    <row r="16" spans="1:14" s="29" customFormat="1">
      <c r="A16" s="39" t="s">
        <v>185</v>
      </c>
      <c r="B16" s="40" t="s">
        <v>186</v>
      </c>
      <c r="C16" s="45"/>
      <c r="D16" s="41">
        <v>0</v>
      </c>
      <c r="E16" s="41">
        <v>1.7500000000000002E-2</v>
      </c>
      <c r="F16" s="41">
        <v>1.9E-2</v>
      </c>
      <c r="G16" s="52"/>
      <c r="H16" s="53"/>
      <c r="I16" s="53"/>
      <c r="J16" s="41"/>
      <c r="K16" s="41"/>
    </row>
    <row r="17" spans="1:11" s="29" customFormat="1">
      <c r="A17" s="39" t="s">
        <v>187</v>
      </c>
      <c r="B17" s="40" t="s">
        <v>188</v>
      </c>
      <c r="C17" s="45"/>
      <c r="D17" s="41">
        <v>0</v>
      </c>
      <c r="E17" s="41">
        <v>1.7500000000000002E-2</v>
      </c>
      <c r="F17" s="41">
        <v>1.9E-2</v>
      </c>
      <c r="G17" s="52"/>
      <c r="H17" s="53"/>
      <c r="I17" s="65"/>
      <c r="J17" s="41"/>
      <c r="K17" s="41"/>
    </row>
    <row r="18" spans="1:11" s="29" customFormat="1">
      <c r="A18" s="39" t="s">
        <v>189</v>
      </c>
      <c r="B18" s="40" t="s">
        <v>190</v>
      </c>
      <c r="C18" s="45"/>
      <c r="D18" s="41">
        <v>0</v>
      </c>
      <c r="E18" s="41">
        <v>1.7500000000000002E-2</v>
      </c>
      <c r="F18" s="41">
        <v>1.9E-2</v>
      </c>
      <c r="G18" s="52"/>
      <c r="H18" s="53"/>
      <c r="I18" s="53"/>
      <c r="J18" s="41"/>
      <c r="K18" s="41"/>
    </row>
    <row r="19" spans="1:11" s="29" customFormat="1">
      <c r="A19" s="39" t="s">
        <v>191</v>
      </c>
      <c r="B19" s="40" t="s">
        <v>192</v>
      </c>
      <c r="C19" s="45"/>
      <c r="D19" s="41">
        <v>0</v>
      </c>
      <c r="E19" s="41">
        <v>1.7500000000000002E-2</v>
      </c>
      <c r="F19" s="41">
        <v>1.9E-2</v>
      </c>
      <c r="G19" s="52"/>
      <c r="H19" s="53"/>
      <c r="I19" s="53"/>
      <c r="J19" s="41"/>
      <c r="K19" s="41"/>
    </row>
    <row r="20" spans="1:11" s="29" customFormat="1">
      <c r="A20" s="39" t="s">
        <v>193</v>
      </c>
      <c r="B20" s="40" t="s">
        <v>194</v>
      </c>
      <c r="C20" s="45"/>
      <c r="D20" s="41">
        <v>0</v>
      </c>
      <c r="E20" s="41">
        <v>1.7500000000000002E-2</v>
      </c>
      <c r="F20" s="41">
        <v>1.9E-2</v>
      </c>
      <c r="G20" s="52"/>
      <c r="H20" s="53"/>
      <c r="I20" s="53"/>
      <c r="J20" s="41"/>
      <c r="K20" s="41"/>
    </row>
    <row r="21" spans="1:11" s="29" customFormat="1">
      <c r="A21" s="39" t="s">
        <v>195</v>
      </c>
      <c r="B21" s="40" t="s">
        <v>196</v>
      </c>
      <c r="C21" s="45"/>
      <c r="D21" s="41">
        <v>0</v>
      </c>
      <c r="E21" s="41">
        <v>1.7500000000000002E-2</v>
      </c>
      <c r="F21" s="41">
        <v>1.9E-2</v>
      </c>
      <c r="G21" s="52"/>
      <c r="H21" s="53"/>
      <c r="I21" s="53"/>
      <c r="J21" s="41"/>
      <c r="K21" s="41"/>
    </row>
    <row r="22" spans="1:11" s="29" customFormat="1">
      <c r="A22" s="36" t="s">
        <v>90</v>
      </c>
      <c r="B22" s="37"/>
      <c r="C22" s="54"/>
      <c r="D22" s="38">
        <f>SUM(D23:D29)</f>
        <v>0.30000000000000004</v>
      </c>
      <c r="E22" s="38">
        <f>SUM(E23:E29)</f>
        <v>0.19999999999999998</v>
      </c>
      <c r="F22" s="38">
        <f>SUM(F23:F29)</f>
        <v>0</v>
      </c>
      <c r="G22" s="52"/>
      <c r="H22" s="53"/>
      <c r="I22" s="53"/>
      <c r="J22" s="41"/>
      <c r="K22" s="41"/>
    </row>
    <row r="23" spans="1:11">
      <c r="A23" s="39" t="s">
        <v>91</v>
      </c>
      <c r="B23" s="40" t="s">
        <v>92</v>
      </c>
      <c r="C23" s="40" t="s">
        <v>148</v>
      </c>
      <c r="D23" s="43">
        <f>D29</f>
        <v>0.03</v>
      </c>
      <c r="E23" s="43">
        <f t="shared" ref="E23:F23" si="0">E29</f>
        <v>0.02</v>
      </c>
      <c r="F23" s="43">
        <f t="shared" si="0"/>
        <v>0</v>
      </c>
      <c r="I23" s="51"/>
    </row>
    <row r="24" spans="1:11" s="29" customFormat="1">
      <c r="A24" s="39" t="s">
        <v>114</v>
      </c>
      <c r="B24" s="40" t="s">
        <v>115</v>
      </c>
      <c r="C24" s="40" t="s">
        <v>148</v>
      </c>
      <c r="D24" s="43">
        <v>4.4999999999999998E-2</v>
      </c>
      <c r="E24" s="43">
        <v>0.03</v>
      </c>
      <c r="F24" s="43">
        <v>0</v>
      </c>
      <c r="H24" s="53"/>
      <c r="I24" s="53"/>
    </row>
    <row r="25" spans="1:11" s="29" customFormat="1">
      <c r="A25" s="39" t="s">
        <v>149</v>
      </c>
      <c r="B25" s="40" t="s">
        <v>150</v>
      </c>
      <c r="C25" s="40" t="s">
        <v>148</v>
      </c>
      <c r="D25" s="43">
        <v>7.4999999999999997E-2</v>
      </c>
      <c r="E25" s="43">
        <v>0.05</v>
      </c>
      <c r="F25" s="43">
        <v>0</v>
      </c>
      <c r="H25" s="53"/>
      <c r="I25" s="53"/>
    </row>
    <row r="26" spans="1:11" s="29" customFormat="1">
      <c r="A26" s="39" t="s">
        <v>94</v>
      </c>
      <c r="B26" s="40" t="s">
        <v>95</v>
      </c>
      <c r="C26" s="40" t="s">
        <v>148</v>
      </c>
      <c r="D26" s="43">
        <v>4.4999999999999998E-2</v>
      </c>
      <c r="E26" s="43">
        <v>0.03</v>
      </c>
      <c r="F26" s="43">
        <v>0</v>
      </c>
      <c r="H26" s="53"/>
      <c r="I26" s="53"/>
    </row>
    <row r="27" spans="1:11" s="29" customFormat="1">
      <c r="A27" s="39" t="s">
        <v>397</v>
      </c>
      <c r="B27" s="40" t="s">
        <v>398</v>
      </c>
      <c r="C27" s="40"/>
      <c r="D27" s="43">
        <f>D26</f>
        <v>4.4999999999999998E-2</v>
      </c>
      <c r="E27" s="43">
        <f t="shared" ref="E27:F27" si="1">E26</f>
        <v>0.03</v>
      </c>
      <c r="F27" s="43">
        <f t="shared" si="1"/>
        <v>0</v>
      </c>
      <c r="H27" s="53"/>
      <c r="I27" s="53"/>
    </row>
    <row r="28" spans="1:11" s="29" customFormat="1">
      <c r="A28" s="39" t="s">
        <v>151</v>
      </c>
      <c r="B28" s="40" t="s">
        <v>152</v>
      </c>
      <c r="C28" s="40" t="s">
        <v>148</v>
      </c>
      <c r="D28" s="43">
        <v>0.03</v>
      </c>
      <c r="E28" s="43">
        <v>0.02</v>
      </c>
      <c r="F28" s="43">
        <v>0</v>
      </c>
      <c r="H28" s="53"/>
      <c r="I28" s="53"/>
    </row>
    <row r="29" spans="1:11" s="29" customFormat="1">
      <c r="A29" s="39" t="s">
        <v>153</v>
      </c>
      <c r="B29" s="40" t="s">
        <v>154</v>
      </c>
      <c r="C29" s="40" t="s">
        <v>148</v>
      </c>
      <c r="D29" s="43">
        <v>0.03</v>
      </c>
      <c r="E29" s="43">
        <v>0.02</v>
      </c>
      <c r="F29" s="43">
        <v>0</v>
      </c>
      <c r="H29" s="53"/>
      <c r="I29" s="53"/>
    </row>
    <row r="30" spans="1:11" s="29" customFormat="1">
      <c r="A30" s="36" t="s">
        <v>97</v>
      </c>
      <c r="B30" s="37"/>
      <c r="C30" s="54"/>
      <c r="D30" s="44">
        <f>SUM(D31:D36)</f>
        <v>0.38</v>
      </c>
      <c r="E30" s="44">
        <f>SUM(E31:E36)</f>
        <v>0.28750000000000009</v>
      </c>
      <c r="F30" s="44">
        <f>SUM(F31:F36)</f>
        <v>0.33900000000000002</v>
      </c>
      <c r="H30" s="53"/>
      <c r="I30" s="53"/>
    </row>
    <row r="31" spans="1:11" ht="33" customHeight="1">
      <c r="A31" s="39" t="s">
        <v>126</v>
      </c>
      <c r="B31" s="40" t="s">
        <v>127</v>
      </c>
      <c r="C31" s="45" t="s">
        <v>128</v>
      </c>
      <c r="D31" s="46">
        <v>0.1</v>
      </c>
      <c r="E31" s="46">
        <v>0.1</v>
      </c>
      <c r="F31" s="46">
        <v>0.15</v>
      </c>
    </row>
    <row r="32" spans="1:11" s="29" customFormat="1">
      <c r="A32" s="39" t="s">
        <v>129</v>
      </c>
      <c r="B32" s="40" t="s">
        <v>130</v>
      </c>
      <c r="C32" s="45" t="s">
        <v>131</v>
      </c>
      <c r="D32" s="46">
        <v>0.1</v>
      </c>
      <c r="E32" s="46">
        <v>0.1</v>
      </c>
      <c r="F32" s="46">
        <v>0.05</v>
      </c>
    </row>
    <row r="33" spans="1:6" s="29" customFormat="1">
      <c r="A33" s="39" t="s">
        <v>177</v>
      </c>
      <c r="B33" s="40" t="s">
        <v>178</v>
      </c>
      <c r="C33" s="45"/>
      <c r="D33" s="41">
        <v>0.08</v>
      </c>
      <c r="E33" s="41">
        <v>0</v>
      </c>
      <c r="F33" s="41">
        <v>0</v>
      </c>
    </row>
    <row r="34" spans="1:6" s="29" customFormat="1">
      <c r="A34" s="39" t="s">
        <v>197</v>
      </c>
      <c r="B34" s="40" t="s">
        <v>198</v>
      </c>
      <c r="C34" s="45"/>
      <c r="D34" s="41">
        <v>0</v>
      </c>
      <c r="E34" s="41">
        <v>1.7500000000000002E-2</v>
      </c>
      <c r="F34" s="41">
        <v>1.9E-2</v>
      </c>
    </row>
    <row r="35" spans="1:6" s="29" customFormat="1">
      <c r="A35" s="39" t="s">
        <v>98</v>
      </c>
      <c r="B35" s="40" t="s">
        <v>99</v>
      </c>
      <c r="C35" s="45" t="s">
        <v>105</v>
      </c>
      <c r="D35" s="46">
        <v>0.05</v>
      </c>
      <c r="E35" s="46">
        <v>3.5000000000000003E-2</v>
      </c>
      <c r="F35" s="46">
        <v>0.06</v>
      </c>
    </row>
    <row r="36" spans="1:6" s="29" customFormat="1">
      <c r="A36" s="39" t="s">
        <v>119</v>
      </c>
      <c r="B36" s="40" t="s">
        <v>120</v>
      </c>
      <c r="C36" s="45" t="s">
        <v>105</v>
      </c>
      <c r="D36" s="46">
        <v>0.05</v>
      </c>
      <c r="E36" s="46">
        <v>3.5000000000000003E-2</v>
      </c>
      <c r="F36" s="46">
        <v>0.06</v>
      </c>
    </row>
    <row r="37" spans="1:6">
      <c r="A37" s="47" t="s">
        <v>101</v>
      </c>
      <c r="B37" s="48"/>
      <c r="C37" s="48"/>
      <c r="D37" s="49">
        <f>D30+D22+D6</f>
        <v>1</v>
      </c>
      <c r="E37" s="49">
        <f>E30+E22+E6</f>
        <v>1</v>
      </c>
      <c r="F37" s="49">
        <f>F30+F22+F6</f>
        <v>1.0000000000000002</v>
      </c>
    </row>
    <row r="38" spans="1:6">
      <c r="A38" s="78" t="s">
        <v>72</v>
      </c>
      <c r="B38" s="78"/>
      <c r="C38" s="78"/>
      <c r="D38" s="78"/>
      <c r="E38" s="78"/>
    </row>
    <row r="39" spans="1:6">
      <c r="A39" s="78" t="s">
        <v>73</v>
      </c>
      <c r="B39" s="78"/>
      <c r="C39" s="78"/>
      <c r="D39" s="78"/>
      <c r="E39" s="78"/>
    </row>
  </sheetData>
  <sheetProtection algorithmName="SHA-512" hashValue="orqKg9TSKuie9UF7iy3/6EhbDVl5IiaKA7mK7kCL3ZDeUKnqHhCK2BYt157uICm1Fx+8djxZDbEHm1B9H/pDAw==" saltValue="jZN1X5Ir5SBLXge25xSuTg==" spinCount="100000" sheet="1" objects="1" scenarios="1"/>
  <mergeCells count="4">
    <mergeCell ref="A1:B1"/>
    <mergeCell ref="A3:F3"/>
    <mergeCell ref="A38:E38"/>
    <mergeCell ref="A39:E39"/>
  </mergeCells>
  <hyperlinks>
    <hyperlink ref="A1" location="'Summary Offerings'!A1" display="Return To Summary Offerings" xr:uid="{F431EB06-D2C2-4193-A66C-B84832DFBD20}"/>
  </hyperlinks>
  <pageMargins left="0.7" right="0.7" top="0.75" bottom="0.75" header="0.3" footer="0.3"/>
  <pageSetup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A096-A3B7-4362-BA62-9DB0C017FC9C}">
  <sheetPr>
    <pageSetUpPr fitToPage="1"/>
  </sheetPr>
  <dimension ref="A1:K28"/>
  <sheetViews>
    <sheetView workbookViewId="0">
      <selection activeCell="B4" sqref="B4"/>
    </sheetView>
  </sheetViews>
  <sheetFormatPr defaultColWidth="9.140625" defaultRowHeight="21.75"/>
  <cols>
    <col min="1" max="1" width="13.85546875" style="28" customWidth="1"/>
    <col min="2" max="2" width="61" style="28" bestFit="1" customWidth="1"/>
    <col min="3" max="3" width="24" style="28" hidden="1" customWidth="1"/>
    <col min="4" max="6" width="22.28515625" style="28" customWidth="1"/>
    <col min="7" max="7" width="10.85546875" style="28" bestFit="1" customWidth="1"/>
    <col min="8" max="8" width="11.42578125" style="28" bestFit="1" customWidth="1"/>
    <col min="9" max="9" width="10.7109375" style="28" bestFit="1" customWidth="1"/>
    <col min="10" max="10" width="10.85546875" style="28" bestFit="1" customWidth="1"/>
    <col min="11" max="11" width="11.7109375" style="28" customWidth="1"/>
    <col min="12" max="16384" width="9.140625" style="28"/>
  </cols>
  <sheetData>
    <row r="1" spans="1:11" s="29" customFormat="1">
      <c r="A1" s="76" t="s">
        <v>75</v>
      </c>
      <c r="B1" s="76"/>
    </row>
    <row r="2" spans="1:11" s="29" customFormat="1">
      <c r="A2" s="27"/>
    </row>
    <row r="3" spans="1:11" ht="27.75">
      <c r="A3" s="77" t="s">
        <v>199</v>
      </c>
      <c r="B3" s="77"/>
      <c r="C3" s="77"/>
      <c r="D3" s="77"/>
      <c r="E3" s="77"/>
      <c r="F3" s="77"/>
    </row>
    <row r="4" spans="1:11" s="29" customFormat="1"/>
    <row r="5" spans="1:11" s="35" customFormat="1" ht="43.5">
      <c r="A5" s="30" t="s">
        <v>77</v>
      </c>
      <c r="B5" s="31" t="s">
        <v>78</v>
      </c>
      <c r="C5" s="31" t="s">
        <v>79</v>
      </c>
      <c r="D5" s="32" t="s">
        <v>200</v>
      </c>
      <c r="E5" s="33" t="s">
        <v>201</v>
      </c>
      <c r="F5" s="34" t="s">
        <v>202</v>
      </c>
      <c r="J5" s="28"/>
      <c r="K5" s="28"/>
    </row>
    <row r="6" spans="1:11">
      <c r="A6" s="36" t="s">
        <v>86</v>
      </c>
      <c r="B6" s="37"/>
      <c r="C6" s="37"/>
      <c r="D6" s="38">
        <f>SUM(D7:D22)</f>
        <v>0.8</v>
      </c>
      <c r="E6" s="38">
        <f>SUM(E7:E22)</f>
        <v>0.99999999999999989</v>
      </c>
      <c r="F6" s="38">
        <f>SUM(F7:F22)</f>
        <v>0.95000000000000029</v>
      </c>
      <c r="I6" s="51"/>
      <c r="J6" s="41"/>
      <c r="K6" s="41"/>
    </row>
    <row r="7" spans="1:11" s="29" customFormat="1">
      <c r="A7" s="39" t="s">
        <v>87</v>
      </c>
      <c r="B7" s="40" t="s">
        <v>88</v>
      </c>
      <c r="C7" s="40" t="s">
        <v>134</v>
      </c>
      <c r="D7" s="41">
        <v>0.3</v>
      </c>
      <c r="E7" s="41">
        <v>0.26</v>
      </c>
      <c r="F7" s="41">
        <v>0.375</v>
      </c>
      <c r="G7" s="52"/>
      <c r="H7" s="53"/>
      <c r="I7" s="53"/>
      <c r="J7" s="41"/>
      <c r="K7" s="41"/>
    </row>
    <row r="8" spans="1:11" s="29" customFormat="1">
      <c r="A8" s="39" t="s">
        <v>135</v>
      </c>
      <c r="B8" s="40" t="s">
        <v>136</v>
      </c>
      <c r="C8" s="45" t="s">
        <v>134</v>
      </c>
      <c r="D8" s="41">
        <v>0</v>
      </c>
      <c r="E8" s="41">
        <v>0.19500000000000001</v>
      </c>
      <c r="F8" s="41">
        <v>0</v>
      </c>
      <c r="G8" s="52"/>
      <c r="H8" s="53"/>
      <c r="I8" s="53"/>
      <c r="J8" s="41"/>
      <c r="K8" s="41"/>
    </row>
    <row r="9" spans="1:11" s="29" customFormat="1">
      <c r="A9" s="39" t="s">
        <v>137</v>
      </c>
      <c r="B9" s="40" t="s">
        <v>138</v>
      </c>
      <c r="C9" s="45" t="s">
        <v>134</v>
      </c>
      <c r="D9" s="41">
        <v>0</v>
      </c>
      <c r="E9" s="41">
        <v>0.19500000000000001</v>
      </c>
      <c r="F9" s="41">
        <v>0</v>
      </c>
      <c r="G9" s="52"/>
      <c r="H9" s="53"/>
      <c r="I9" s="53"/>
      <c r="J9" s="41"/>
      <c r="K9" s="41"/>
    </row>
    <row r="10" spans="1:11" s="29" customFormat="1">
      <c r="A10" s="39" t="s">
        <v>173</v>
      </c>
      <c r="B10" s="40" t="s">
        <v>203</v>
      </c>
      <c r="C10" s="45"/>
      <c r="D10" s="41">
        <v>0.2</v>
      </c>
      <c r="E10" s="41">
        <v>0</v>
      </c>
      <c r="F10" s="41">
        <v>0</v>
      </c>
      <c r="G10" s="52"/>
      <c r="H10" s="53"/>
      <c r="I10" s="53"/>
      <c r="J10" s="41"/>
      <c r="K10" s="41"/>
    </row>
    <row r="11" spans="1:11" s="29" customFormat="1">
      <c r="A11" s="39" t="s">
        <v>204</v>
      </c>
      <c r="B11" s="40" t="s">
        <v>205</v>
      </c>
      <c r="C11" s="45"/>
      <c r="D11" s="41">
        <v>0.15</v>
      </c>
      <c r="E11" s="41">
        <v>0</v>
      </c>
      <c r="F11" s="41">
        <v>0</v>
      </c>
      <c r="G11" s="52"/>
      <c r="H11" s="53"/>
      <c r="I11" s="53"/>
      <c r="J11" s="41"/>
      <c r="K11" s="41"/>
    </row>
    <row r="12" spans="1:11" s="29" customFormat="1">
      <c r="A12" s="39" t="s">
        <v>139</v>
      </c>
      <c r="B12" s="40" t="s">
        <v>140</v>
      </c>
      <c r="C12" s="45"/>
      <c r="D12" s="41">
        <v>0</v>
      </c>
      <c r="E12" s="41">
        <v>7.4999999999999997E-2</v>
      </c>
      <c r="F12" s="41">
        <v>0</v>
      </c>
      <c r="G12" s="52"/>
      <c r="H12" s="53"/>
      <c r="I12" s="53"/>
      <c r="J12" s="41"/>
      <c r="K12" s="41"/>
    </row>
    <row r="13" spans="1:11" s="29" customFormat="1">
      <c r="A13" s="39" t="s">
        <v>142</v>
      </c>
      <c r="B13" s="40" t="s">
        <v>143</v>
      </c>
      <c r="C13" s="45" t="s">
        <v>141</v>
      </c>
      <c r="D13" s="41">
        <v>0.15</v>
      </c>
      <c r="E13" s="41">
        <v>7.4999999999999997E-2</v>
      </c>
      <c r="F13" s="41">
        <v>0</v>
      </c>
      <c r="G13" s="52"/>
      <c r="H13" s="53"/>
      <c r="I13" s="53"/>
      <c r="J13" s="41"/>
      <c r="K13" s="41"/>
    </row>
    <row r="14" spans="1:11" s="29" customFormat="1">
      <c r="A14" s="39" t="s">
        <v>110</v>
      </c>
      <c r="B14" s="40" t="s">
        <v>111</v>
      </c>
      <c r="C14" s="40" t="s">
        <v>144</v>
      </c>
      <c r="D14" s="41">
        <v>0</v>
      </c>
      <c r="E14" s="41">
        <v>0.1</v>
      </c>
      <c r="F14" s="41">
        <v>0</v>
      </c>
      <c r="G14" s="52"/>
      <c r="H14" s="53"/>
      <c r="I14" s="53"/>
      <c r="J14" s="41"/>
      <c r="K14" s="41"/>
    </row>
    <row r="15" spans="1:11" s="29" customFormat="1">
      <c r="A15" s="39" t="s">
        <v>146</v>
      </c>
      <c r="B15" s="40" t="s">
        <v>147</v>
      </c>
      <c r="C15" s="40" t="s">
        <v>145</v>
      </c>
      <c r="D15" s="41">
        <v>0</v>
      </c>
      <c r="E15" s="41">
        <v>0.1</v>
      </c>
      <c r="F15" s="41">
        <v>0</v>
      </c>
      <c r="G15" s="52"/>
      <c r="H15" s="53"/>
      <c r="I15" s="53"/>
      <c r="J15" s="41"/>
      <c r="K15" s="41"/>
    </row>
    <row r="16" spans="1:11" s="29" customFormat="1">
      <c r="A16" s="39" t="s">
        <v>183</v>
      </c>
      <c r="B16" s="40" t="s">
        <v>184</v>
      </c>
      <c r="C16" s="45" t="s">
        <v>145</v>
      </c>
      <c r="D16" s="41">
        <v>0</v>
      </c>
      <c r="E16" s="41">
        <v>0</v>
      </c>
      <c r="F16" s="41">
        <v>0.27500000000000002</v>
      </c>
      <c r="G16" s="52"/>
      <c r="H16" s="53"/>
      <c r="I16" s="53"/>
      <c r="J16" s="41"/>
      <c r="K16" s="41"/>
    </row>
    <row r="17" spans="1:11" s="29" customFormat="1">
      <c r="A17" s="39" t="s">
        <v>189</v>
      </c>
      <c r="B17" s="40" t="s">
        <v>190</v>
      </c>
      <c r="C17" s="45"/>
      <c r="D17" s="41">
        <v>0</v>
      </c>
      <c r="E17" s="41">
        <v>0</v>
      </c>
      <c r="F17" s="41">
        <v>0.05</v>
      </c>
      <c r="G17" s="52"/>
      <c r="H17" s="53"/>
      <c r="I17" s="53"/>
      <c r="J17" s="41"/>
      <c r="K17" s="41"/>
    </row>
    <row r="18" spans="1:11" s="29" customFormat="1">
      <c r="A18" s="39" t="s">
        <v>187</v>
      </c>
      <c r="B18" s="40" t="s">
        <v>188</v>
      </c>
      <c r="C18" s="45"/>
      <c r="D18" s="41">
        <v>0</v>
      </c>
      <c r="E18" s="41">
        <v>0</v>
      </c>
      <c r="F18" s="41">
        <v>0.05</v>
      </c>
      <c r="G18" s="52"/>
      <c r="H18" s="53"/>
      <c r="I18" s="53"/>
      <c r="J18" s="41"/>
      <c r="K18" s="41"/>
    </row>
    <row r="19" spans="1:11" s="29" customFormat="1">
      <c r="A19" s="39" t="s">
        <v>185</v>
      </c>
      <c r="B19" s="40" t="s">
        <v>186</v>
      </c>
      <c r="C19" s="45"/>
      <c r="D19" s="41">
        <v>0</v>
      </c>
      <c r="E19" s="41">
        <v>0</v>
      </c>
      <c r="F19" s="41">
        <v>0.05</v>
      </c>
      <c r="G19" s="52"/>
      <c r="H19" s="53"/>
      <c r="I19" s="53"/>
      <c r="J19" s="41"/>
      <c r="K19" s="41"/>
    </row>
    <row r="20" spans="1:11" s="29" customFormat="1">
      <c r="A20" s="39" t="s">
        <v>193</v>
      </c>
      <c r="B20" s="40" t="s">
        <v>194</v>
      </c>
      <c r="C20" s="45"/>
      <c r="D20" s="41">
        <v>0</v>
      </c>
      <c r="E20" s="41">
        <v>0</v>
      </c>
      <c r="F20" s="41">
        <v>0.05</v>
      </c>
      <c r="G20" s="52"/>
      <c r="H20" s="53"/>
      <c r="I20" s="53"/>
      <c r="J20" s="41"/>
      <c r="K20" s="41"/>
    </row>
    <row r="21" spans="1:11" s="29" customFormat="1">
      <c r="A21" s="39" t="s">
        <v>195</v>
      </c>
      <c r="B21" s="40" t="s">
        <v>196</v>
      </c>
      <c r="C21" s="45"/>
      <c r="D21" s="41">
        <v>0</v>
      </c>
      <c r="E21" s="41">
        <v>0</v>
      </c>
      <c r="F21" s="41">
        <v>0.05</v>
      </c>
      <c r="G21" s="52"/>
      <c r="H21" s="53"/>
      <c r="I21" s="53"/>
      <c r="J21" s="41"/>
      <c r="K21" s="41"/>
    </row>
    <row r="22" spans="1:11" s="29" customFormat="1">
      <c r="A22" s="39" t="s">
        <v>191</v>
      </c>
      <c r="B22" s="40" t="s">
        <v>192</v>
      </c>
      <c r="C22" s="45" t="s">
        <v>145</v>
      </c>
      <c r="D22" s="41">
        <v>0</v>
      </c>
      <c r="E22" s="41">
        <v>0</v>
      </c>
      <c r="F22" s="41">
        <v>0.05</v>
      </c>
      <c r="G22" s="52"/>
      <c r="H22" s="53"/>
      <c r="I22" s="53"/>
    </row>
    <row r="23" spans="1:11">
      <c r="A23" s="36" t="s">
        <v>97</v>
      </c>
      <c r="B23" s="37"/>
      <c r="C23" s="54"/>
      <c r="D23" s="44">
        <f>SUM(D24:D25)</f>
        <v>0.2</v>
      </c>
      <c r="E23" s="44">
        <f>SUM(E24:E25)</f>
        <v>0</v>
      </c>
      <c r="F23" s="44">
        <f>SUM(F24:F25)</f>
        <v>0.05</v>
      </c>
    </row>
    <row r="24" spans="1:11" s="29" customFormat="1">
      <c r="A24" s="39" t="s">
        <v>177</v>
      </c>
      <c r="B24" s="40" t="s">
        <v>178</v>
      </c>
      <c r="C24" s="45"/>
      <c r="D24" s="46">
        <v>0.2</v>
      </c>
      <c r="E24" s="46">
        <v>0</v>
      </c>
      <c r="F24" s="46">
        <v>0</v>
      </c>
    </row>
    <row r="25" spans="1:11" s="29" customFormat="1">
      <c r="A25" s="39" t="s">
        <v>197</v>
      </c>
      <c r="B25" s="40" t="s">
        <v>198</v>
      </c>
      <c r="C25" s="45"/>
      <c r="D25" s="46">
        <v>0</v>
      </c>
      <c r="E25" s="46">
        <v>0</v>
      </c>
      <c r="F25" s="46">
        <v>0.05</v>
      </c>
    </row>
    <row r="26" spans="1:11">
      <c r="A26" s="47" t="s">
        <v>101</v>
      </c>
      <c r="B26" s="48"/>
      <c r="C26" s="48"/>
      <c r="D26" s="49">
        <f>D23+D6</f>
        <v>1</v>
      </c>
      <c r="E26" s="49">
        <f>E23+E6</f>
        <v>0.99999999999999989</v>
      </c>
      <c r="F26" s="49">
        <f>F23+F6</f>
        <v>1.0000000000000002</v>
      </c>
    </row>
    <row r="27" spans="1:11">
      <c r="A27" s="78" t="s">
        <v>72</v>
      </c>
      <c r="B27" s="78"/>
      <c r="C27" s="78"/>
      <c r="D27" s="78"/>
      <c r="E27" s="78"/>
    </row>
    <row r="28" spans="1:11">
      <c r="A28" s="78" t="s">
        <v>73</v>
      </c>
      <c r="B28" s="78"/>
      <c r="C28" s="78"/>
      <c r="D28" s="78"/>
      <c r="E28" s="78"/>
    </row>
  </sheetData>
  <sheetProtection algorithmName="SHA-512" hashValue="6p9k3A1h8MO2ikRFyhZBq5o+iGuMgBcDJlUICdja4+qo2abQaUCLrLZ4Vc57M+Pu617h0FvUbuSsRqNrIsyTow==" saltValue="Mh8RlsWNuQ4gCsGszedFTg==" spinCount="100000" sheet="1" objects="1" scenarios="1"/>
  <mergeCells count="4">
    <mergeCell ref="A1:B1"/>
    <mergeCell ref="A3:F3"/>
    <mergeCell ref="A27:E27"/>
    <mergeCell ref="A28:E28"/>
  </mergeCells>
  <hyperlinks>
    <hyperlink ref="A1" location="'Summary Offerings'!A1" display="Return To Summary Offerings" xr:uid="{B5F260B3-DE6A-4FA9-AF6D-426DC3F5594E}"/>
  </hyperlinks>
  <pageMargins left="0.7" right="0.7" top="0.75" bottom="0.75" header="0.3" footer="0.3"/>
  <pageSetup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C394-AE84-4E2B-8184-214EDCCBAC79}">
  <dimension ref="A1:E99"/>
  <sheetViews>
    <sheetView workbookViewId="0">
      <selection activeCell="C5" sqref="C5"/>
    </sheetView>
  </sheetViews>
  <sheetFormatPr defaultRowHeight="15"/>
  <cols>
    <col min="1" max="1" width="14.28515625" customWidth="1"/>
    <col min="2" max="2" width="62.28515625" bestFit="1" customWidth="1"/>
    <col min="3" max="3" width="43" customWidth="1"/>
    <col min="4" max="4" width="27.85546875" customWidth="1"/>
    <col min="5" max="5" width="24.28515625" customWidth="1"/>
  </cols>
  <sheetData>
    <row r="1" spans="1:5" ht="21.75">
      <c r="A1" s="76" t="s">
        <v>75</v>
      </c>
      <c r="B1" s="76"/>
      <c r="C1" s="29"/>
      <c r="D1" s="29"/>
      <c r="E1" s="29"/>
    </row>
    <row r="2" spans="1:5" ht="21.75">
      <c r="A2" s="27"/>
      <c r="B2" s="29"/>
      <c r="C2" s="29"/>
      <c r="D2" s="29"/>
      <c r="E2" s="29"/>
    </row>
    <row r="3" spans="1:5" ht="27.75">
      <c r="A3" s="77" t="s">
        <v>52</v>
      </c>
      <c r="B3" s="77"/>
      <c r="C3" s="77"/>
      <c r="D3" s="77"/>
      <c r="E3" s="77"/>
    </row>
    <row r="5" spans="1:5" ht="43.5">
      <c r="A5" s="30" t="s">
        <v>77</v>
      </c>
      <c r="B5" s="31" t="s">
        <v>78</v>
      </c>
      <c r="C5" s="32" t="s">
        <v>206</v>
      </c>
      <c r="D5" s="33" t="s">
        <v>207</v>
      </c>
      <c r="E5" s="34" t="s">
        <v>208</v>
      </c>
    </row>
    <row r="6" spans="1:5" ht="21.75">
      <c r="A6" s="36" t="s">
        <v>86</v>
      </c>
      <c r="B6" s="37"/>
      <c r="C6" s="38">
        <f>SUM(C7:C90)</f>
        <v>0</v>
      </c>
      <c r="D6" s="38">
        <f>SUM(D7:D90)</f>
        <v>0.99999999999999944</v>
      </c>
      <c r="E6" s="38">
        <f>SUM(E7:E90)</f>
        <v>1.0000000000000004</v>
      </c>
    </row>
    <row r="7" spans="1:5" ht="21.75">
      <c r="A7" s="35" t="s">
        <v>209</v>
      </c>
      <c r="B7" s="66" t="s">
        <v>210</v>
      </c>
      <c r="C7" s="62">
        <v>0</v>
      </c>
      <c r="D7" s="62">
        <v>2.4400000000000002E-2</v>
      </c>
      <c r="E7" s="62">
        <v>0</v>
      </c>
    </row>
    <row r="8" spans="1:5" ht="21.75">
      <c r="A8" s="35" t="s">
        <v>211</v>
      </c>
      <c r="B8" s="66" t="s">
        <v>212</v>
      </c>
      <c r="C8" s="62">
        <v>0</v>
      </c>
      <c r="D8" s="62">
        <v>2.4400000000000002E-2</v>
      </c>
      <c r="E8" s="62">
        <v>0.02</v>
      </c>
    </row>
    <row r="9" spans="1:5" ht="21.75">
      <c r="A9" s="35" t="s">
        <v>213</v>
      </c>
      <c r="B9" s="66" t="s">
        <v>214</v>
      </c>
      <c r="C9" s="62">
        <v>0</v>
      </c>
      <c r="D9" s="62">
        <v>2.4400000000000002E-2</v>
      </c>
      <c r="E9" s="62">
        <v>0</v>
      </c>
    </row>
    <row r="10" spans="1:5" ht="21.75">
      <c r="A10" s="35" t="s">
        <v>215</v>
      </c>
      <c r="B10" s="66" t="s">
        <v>216</v>
      </c>
      <c r="C10" s="62">
        <v>0</v>
      </c>
      <c r="D10" s="62">
        <v>2.4400000000000002E-2</v>
      </c>
      <c r="E10" s="62">
        <v>0</v>
      </c>
    </row>
    <row r="11" spans="1:5" ht="21.75">
      <c r="A11" s="35" t="s">
        <v>217</v>
      </c>
      <c r="B11" s="66" t="s">
        <v>218</v>
      </c>
      <c r="C11" s="62">
        <v>0</v>
      </c>
      <c r="D11" s="62">
        <v>2.4400000000000002E-2</v>
      </c>
      <c r="E11" s="62">
        <v>0</v>
      </c>
    </row>
    <row r="12" spans="1:5" ht="21.75">
      <c r="A12" s="35" t="s">
        <v>219</v>
      </c>
      <c r="B12" s="66" t="s">
        <v>220</v>
      </c>
      <c r="C12" s="62">
        <v>0</v>
      </c>
      <c r="D12" s="62">
        <v>2.4400000000000002E-2</v>
      </c>
      <c r="E12" s="62">
        <v>0</v>
      </c>
    </row>
    <row r="13" spans="1:5" ht="21.75">
      <c r="A13" s="35" t="s">
        <v>221</v>
      </c>
      <c r="B13" s="66" t="s">
        <v>222</v>
      </c>
      <c r="C13" s="62">
        <v>0</v>
      </c>
      <c r="D13" s="62">
        <v>2.4400000000000002E-2</v>
      </c>
      <c r="E13" s="62">
        <v>0</v>
      </c>
    </row>
    <row r="14" spans="1:5" ht="21.75">
      <c r="A14" s="35" t="s">
        <v>223</v>
      </c>
      <c r="B14" s="66" t="s">
        <v>224</v>
      </c>
      <c r="C14" s="62">
        <v>0</v>
      </c>
      <c r="D14" s="62">
        <v>2.4400000000000002E-2</v>
      </c>
      <c r="E14" s="62">
        <v>0</v>
      </c>
    </row>
    <row r="15" spans="1:5" ht="21.75">
      <c r="A15" s="35" t="s">
        <v>225</v>
      </c>
      <c r="B15" s="66" t="s">
        <v>226</v>
      </c>
      <c r="C15" s="62">
        <v>0</v>
      </c>
      <c r="D15" s="62">
        <v>2.4400000000000002E-2</v>
      </c>
      <c r="E15" s="62">
        <v>0</v>
      </c>
    </row>
    <row r="16" spans="1:5" ht="21.75">
      <c r="A16" s="35" t="s">
        <v>227</v>
      </c>
      <c r="B16" s="66" t="s">
        <v>228</v>
      </c>
      <c r="C16" s="62">
        <v>0</v>
      </c>
      <c r="D16" s="62">
        <v>2.4400000000000002E-2</v>
      </c>
      <c r="E16" s="62">
        <v>0</v>
      </c>
    </row>
    <row r="17" spans="1:5" ht="21.75">
      <c r="A17" s="35" t="s">
        <v>229</v>
      </c>
      <c r="B17" s="66" t="s">
        <v>230</v>
      </c>
      <c r="C17" s="62">
        <v>0</v>
      </c>
      <c r="D17" s="62">
        <v>2.4400000000000002E-2</v>
      </c>
      <c r="E17" s="62">
        <v>0.02</v>
      </c>
    </row>
    <row r="18" spans="1:5" ht="21.75">
      <c r="A18" s="35" t="s">
        <v>231</v>
      </c>
      <c r="B18" s="66" t="s">
        <v>232</v>
      </c>
      <c r="C18" s="62">
        <v>0</v>
      </c>
      <c r="D18" s="62">
        <v>2.4400000000000002E-2</v>
      </c>
      <c r="E18" s="62">
        <v>0</v>
      </c>
    </row>
    <row r="19" spans="1:5" ht="21.75">
      <c r="A19" s="35" t="s">
        <v>233</v>
      </c>
      <c r="B19" s="66" t="s">
        <v>234</v>
      </c>
      <c r="C19" s="62">
        <v>0</v>
      </c>
      <c r="D19" s="62">
        <v>2.4400000000000002E-2</v>
      </c>
      <c r="E19" s="62">
        <v>0</v>
      </c>
    </row>
    <row r="20" spans="1:5" ht="21.75">
      <c r="A20" s="35" t="s">
        <v>235</v>
      </c>
      <c r="B20" s="66" t="s">
        <v>236</v>
      </c>
      <c r="C20" s="62">
        <v>0</v>
      </c>
      <c r="D20" s="62">
        <v>2.4400000000000002E-2</v>
      </c>
      <c r="E20" s="62">
        <v>0</v>
      </c>
    </row>
    <row r="21" spans="1:5" ht="21.75">
      <c r="A21" s="35" t="s">
        <v>237</v>
      </c>
      <c r="B21" s="66" t="s">
        <v>238</v>
      </c>
      <c r="C21" s="62">
        <v>0</v>
      </c>
      <c r="D21" s="62">
        <v>2.4400000000000002E-2</v>
      </c>
      <c r="E21" s="62">
        <v>0.02</v>
      </c>
    </row>
    <row r="22" spans="1:5" ht="21.75">
      <c r="A22" s="35" t="s">
        <v>239</v>
      </c>
      <c r="B22" s="66" t="s">
        <v>240</v>
      </c>
      <c r="C22" s="62">
        <v>0</v>
      </c>
      <c r="D22" s="62">
        <v>2.4400000000000002E-2</v>
      </c>
      <c r="E22" s="62">
        <v>0.02</v>
      </c>
    </row>
    <row r="23" spans="1:5" ht="21.75">
      <c r="A23" s="35" t="s">
        <v>241</v>
      </c>
      <c r="B23" s="66" t="s">
        <v>242</v>
      </c>
      <c r="C23" s="62">
        <v>0</v>
      </c>
      <c r="D23" s="62">
        <v>2.4400000000000002E-2</v>
      </c>
      <c r="E23" s="62">
        <v>0.02</v>
      </c>
    </row>
    <row r="24" spans="1:5" ht="21.75">
      <c r="A24" s="35" t="s">
        <v>243</v>
      </c>
      <c r="B24" s="66" t="s">
        <v>244</v>
      </c>
      <c r="C24" s="62">
        <v>0</v>
      </c>
      <c r="D24" s="62">
        <v>2.4400000000000002E-2</v>
      </c>
      <c r="E24" s="62">
        <v>0.02</v>
      </c>
    </row>
    <row r="25" spans="1:5" ht="21.75">
      <c r="A25" s="35" t="s">
        <v>245</v>
      </c>
      <c r="B25" s="66" t="s">
        <v>246</v>
      </c>
      <c r="C25" s="62">
        <v>0</v>
      </c>
      <c r="D25" s="62">
        <v>2.4400000000000002E-2</v>
      </c>
      <c r="E25" s="62">
        <v>0</v>
      </c>
    </row>
    <row r="26" spans="1:5" ht="21.75">
      <c r="A26" s="35" t="s">
        <v>247</v>
      </c>
      <c r="B26" s="66" t="s">
        <v>248</v>
      </c>
      <c r="C26" s="62">
        <v>0</v>
      </c>
      <c r="D26" s="62">
        <v>2.4400000000000002E-2</v>
      </c>
      <c r="E26" s="62">
        <v>0</v>
      </c>
    </row>
    <row r="27" spans="1:5" ht="21.75">
      <c r="A27" s="35" t="s">
        <v>249</v>
      </c>
      <c r="B27" s="66" t="s">
        <v>250</v>
      </c>
      <c r="C27" s="62">
        <v>0</v>
      </c>
      <c r="D27" s="62">
        <v>2.4400000000000002E-2</v>
      </c>
      <c r="E27" s="62">
        <v>0</v>
      </c>
    </row>
    <row r="28" spans="1:5" ht="21.75">
      <c r="A28" s="35" t="s">
        <v>251</v>
      </c>
      <c r="B28" s="66" t="s">
        <v>252</v>
      </c>
      <c r="C28" s="62">
        <v>0</v>
      </c>
      <c r="D28" s="62">
        <v>2.4400000000000002E-2</v>
      </c>
      <c r="E28" s="62">
        <v>0</v>
      </c>
    </row>
    <row r="29" spans="1:5" ht="21.75">
      <c r="A29" s="35" t="s">
        <v>253</v>
      </c>
      <c r="B29" s="66" t="s">
        <v>254</v>
      </c>
      <c r="C29" s="62">
        <v>0</v>
      </c>
      <c r="D29" s="62">
        <v>2.4400000000000002E-2</v>
      </c>
      <c r="E29" s="62">
        <v>0</v>
      </c>
    </row>
    <row r="30" spans="1:5" ht="21.75">
      <c r="A30" s="35" t="s">
        <v>255</v>
      </c>
      <c r="B30" s="66" t="s">
        <v>256</v>
      </c>
      <c r="C30" s="62">
        <v>0</v>
      </c>
      <c r="D30" s="62">
        <v>2.4400000000000002E-2</v>
      </c>
      <c r="E30" s="62">
        <v>0</v>
      </c>
    </row>
    <row r="31" spans="1:5" ht="21.75">
      <c r="A31" s="35" t="s">
        <v>257</v>
      </c>
      <c r="B31" s="66" t="s">
        <v>258</v>
      </c>
      <c r="C31" s="62">
        <v>0</v>
      </c>
      <c r="D31" s="62">
        <v>2.4400000000000002E-2</v>
      </c>
      <c r="E31" s="62">
        <v>0</v>
      </c>
    </row>
    <row r="32" spans="1:5" ht="21.75">
      <c r="A32" s="35" t="s">
        <v>259</v>
      </c>
      <c r="B32" s="66" t="s">
        <v>260</v>
      </c>
      <c r="C32" s="62">
        <v>0</v>
      </c>
      <c r="D32" s="62">
        <v>2.4400000000000002E-2</v>
      </c>
      <c r="E32" s="62">
        <v>0</v>
      </c>
    </row>
    <row r="33" spans="1:5" ht="21.75">
      <c r="A33" s="35" t="s">
        <v>261</v>
      </c>
      <c r="B33" s="66" t="s">
        <v>262</v>
      </c>
      <c r="C33" s="62">
        <v>0</v>
      </c>
      <c r="D33" s="62">
        <v>2.4400000000000002E-2</v>
      </c>
      <c r="E33" s="62">
        <v>0</v>
      </c>
    </row>
    <row r="34" spans="1:5" ht="21.75">
      <c r="A34" s="35" t="s">
        <v>263</v>
      </c>
      <c r="B34" s="66" t="s">
        <v>264</v>
      </c>
      <c r="C34" s="62">
        <v>0</v>
      </c>
      <c r="D34" s="62">
        <v>2.4400000000000002E-2</v>
      </c>
      <c r="E34" s="62">
        <v>0</v>
      </c>
    </row>
    <row r="35" spans="1:5" ht="21.75">
      <c r="A35" s="35" t="s">
        <v>265</v>
      </c>
      <c r="B35" s="66" t="s">
        <v>266</v>
      </c>
      <c r="C35" s="62">
        <v>0</v>
      </c>
      <c r="D35" s="62">
        <v>2.4400000000000002E-2</v>
      </c>
      <c r="E35" s="62">
        <v>0</v>
      </c>
    </row>
    <row r="36" spans="1:5" ht="21.75">
      <c r="A36" s="35" t="s">
        <v>267</v>
      </c>
      <c r="B36" s="66" t="s">
        <v>268</v>
      </c>
      <c r="C36" s="62">
        <v>0</v>
      </c>
      <c r="D36" s="62">
        <v>2.4400000000000002E-2</v>
      </c>
      <c r="E36" s="62">
        <v>0</v>
      </c>
    </row>
    <row r="37" spans="1:5" ht="21.75">
      <c r="A37" s="35" t="s">
        <v>269</v>
      </c>
      <c r="B37" s="66" t="s">
        <v>270</v>
      </c>
      <c r="C37" s="62">
        <v>0</v>
      </c>
      <c r="D37" s="62">
        <v>2.4400000000000002E-2</v>
      </c>
      <c r="E37" s="62">
        <v>0</v>
      </c>
    </row>
    <row r="38" spans="1:5" ht="21.75">
      <c r="A38" s="35" t="s">
        <v>271</v>
      </c>
      <c r="B38" s="66" t="s">
        <v>272</v>
      </c>
      <c r="C38" s="62">
        <v>0</v>
      </c>
      <c r="D38" s="62">
        <v>2.4400000000000002E-2</v>
      </c>
      <c r="E38" s="62">
        <v>0</v>
      </c>
    </row>
    <row r="39" spans="1:5" ht="21.75">
      <c r="A39" s="35" t="s">
        <v>273</v>
      </c>
      <c r="B39" s="66" t="s">
        <v>274</v>
      </c>
      <c r="C39" s="62">
        <v>0</v>
      </c>
      <c r="D39" s="62">
        <v>2.4400000000000002E-2</v>
      </c>
      <c r="E39" s="62">
        <v>0</v>
      </c>
    </row>
    <row r="40" spans="1:5" ht="21.75">
      <c r="A40" s="35" t="s">
        <v>275</v>
      </c>
      <c r="B40" s="66" t="s">
        <v>276</v>
      </c>
      <c r="C40" s="62">
        <v>0</v>
      </c>
      <c r="D40" s="62">
        <v>2.4400000000000002E-2</v>
      </c>
      <c r="E40" s="62">
        <v>0</v>
      </c>
    </row>
    <row r="41" spans="1:5" ht="21.75">
      <c r="A41" s="35" t="s">
        <v>277</v>
      </c>
      <c r="B41" s="66" t="s">
        <v>278</v>
      </c>
      <c r="C41" s="62">
        <v>0</v>
      </c>
      <c r="D41" s="62">
        <v>2.4400000000000002E-2</v>
      </c>
      <c r="E41" s="62">
        <v>0</v>
      </c>
    </row>
    <row r="42" spans="1:5" ht="21.75">
      <c r="A42" s="35" t="s">
        <v>279</v>
      </c>
      <c r="B42" s="66" t="s">
        <v>280</v>
      </c>
      <c r="C42" s="62">
        <v>0</v>
      </c>
      <c r="D42" s="62">
        <v>2.4400000000000002E-2</v>
      </c>
      <c r="E42" s="62">
        <v>0</v>
      </c>
    </row>
    <row r="43" spans="1:5" ht="21.75">
      <c r="A43" s="35" t="s">
        <v>281</v>
      </c>
      <c r="B43" s="66" t="s">
        <v>282</v>
      </c>
      <c r="C43" s="62">
        <v>0</v>
      </c>
      <c r="D43" s="62">
        <v>2.4400000000000002E-2</v>
      </c>
      <c r="E43" s="62">
        <v>0.02</v>
      </c>
    </row>
    <row r="44" spans="1:5" ht="21.75">
      <c r="A44" s="35" t="s">
        <v>283</v>
      </c>
      <c r="B44" s="66" t="s">
        <v>284</v>
      </c>
      <c r="C44" s="62">
        <v>0</v>
      </c>
      <c r="D44" s="62">
        <v>2.4E-2</v>
      </c>
      <c r="E44" s="62">
        <v>0</v>
      </c>
    </row>
    <row r="45" spans="1:5" ht="21.75">
      <c r="A45" s="35" t="s">
        <v>285</v>
      </c>
      <c r="B45" s="66" t="s">
        <v>286</v>
      </c>
      <c r="C45" s="62">
        <v>0</v>
      </c>
      <c r="D45" s="62">
        <v>2.4400000000000002E-2</v>
      </c>
      <c r="E45" s="62">
        <v>0</v>
      </c>
    </row>
    <row r="46" spans="1:5" ht="21.75">
      <c r="A46" s="35" t="s">
        <v>287</v>
      </c>
      <c r="B46" s="66" t="s">
        <v>288</v>
      </c>
      <c r="C46" s="62">
        <v>0</v>
      </c>
      <c r="D46" s="62">
        <v>2.4400000000000002E-2</v>
      </c>
      <c r="E46" s="62">
        <v>0</v>
      </c>
    </row>
    <row r="47" spans="1:5" ht="21.75">
      <c r="A47" s="35" t="s">
        <v>289</v>
      </c>
      <c r="B47" s="66" t="s">
        <v>290</v>
      </c>
      <c r="C47" s="62">
        <v>0</v>
      </c>
      <c r="D47" s="62">
        <v>2.4400000000000002E-2</v>
      </c>
      <c r="E47" s="62">
        <v>0</v>
      </c>
    </row>
    <row r="48" spans="1:5" ht="21.75">
      <c r="A48" s="35" t="s">
        <v>291</v>
      </c>
      <c r="B48" s="66" t="s">
        <v>292</v>
      </c>
      <c r="C48" s="62">
        <v>0</v>
      </c>
      <c r="D48" s="62">
        <v>0</v>
      </c>
      <c r="E48" s="62">
        <v>0.02</v>
      </c>
    </row>
    <row r="49" spans="1:5" ht="21.75">
      <c r="A49" s="35" t="s">
        <v>293</v>
      </c>
      <c r="B49" s="66" t="s">
        <v>294</v>
      </c>
      <c r="C49" s="62">
        <v>0</v>
      </c>
      <c r="D49" s="62">
        <v>0</v>
      </c>
      <c r="E49" s="62">
        <v>0.02</v>
      </c>
    </row>
    <row r="50" spans="1:5" ht="21.75">
      <c r="A50" s="35" t="s">
        <v>295</v>
      </c>
      <c r="B50" s="66" t="s">
        <v>296</v>
      </c>
      <c r="C50" s="62">
        <v>0</v>
      </c>
      <c r="D50" s="62">
        <v>0</v>
      </c>
      <c r="E50" s="62">
        <v>0.02</v>
      </c>
    </row>
    <row r="51" spans="1:5" ht="21.75">
      <c r="A51" s="35" t="s">
        <v>297</v>
      </c>
      <c r="B51" s="66" t="s">
        <v>298</v>
      </c>
      <c r="C51" s="62">
        <v>0</v>
      </c>
      <c r="D51" s="62">
        <v>0</v>
      </c>
      <c r="E51" s="62">
        <v>0.02</v>
      </c>
    </row>
    <row r="52" spans="1:5" ht="21.75">
      <c r="A52" s="35" t="s">
        <v>299</v>
      </c>
      <c r="B52" s="66" t="s">
        <v>300</v>
      </c>
      <c r="C52" s="62">
        <v>0</v>
      </c>
      <c r="D52" s="62">
        <v>0</v>
      </c>
      <c r="E52" s="62">
        <v>0.02</v>
      </c>
    </row>
    <row r="53" spans="1:5" ht="21.75">
      <c r="A53" s="35" t="s">
        <v>301</v>
      </c>
      <c r="B53" s="66" t="s">
        <v>302</v>
      </c>
      <c r="C53" s="62">
        <v>0</v>
      </c>
      <c r="D53" s="62">
        <v>0</v>
      </c>
      <c r="E53" s="62">
        <v>0.02</v>
      </c>
    </row>
    <row r="54" spans="1:5" ht="21.75">
      <c r="A54" s="35" t="s">
        <v>303</v>
      </c>
      <c r="B54" s="66" t="s">
        <v>304</v>
      </c>
      <c r="C54" s="62">
        <v>0</v>
      </c>
      <c r="D54" s="62">
        <v>0</v>
      </c>
      <c r="E54" s="62">
        <v>0.02</v>
      </c>
    </row>
    <row r="55" spans="1:5" ht="21.75">
      <c r="A55" s="35" t="s">
        <v>305</v>
      </c>
      <c r="B55" s="66" t="s">
        <v>306</v>
      </c>
      <c r="C55" s="62">
        <v>0</v>
      </c>
      <c r="D55" s="62">
        <v>0</v>
      </c>
      <c r="E55" s="62">
        <v>0.02</v>
      </c>
    </row>
    <row r="56" spans="1:5" ht="21.75">
      <c r="A56" s="35" t="s">
        <v>307</v>
      </c>
      <c r="B56" s="66" t="s">
        <v>308</v>
      </c>
      <c r="C56" s="62">
        <v>0</v>
      </c>
      <c r="D56" s="62">
        <v>0</v>
      </c>
      <c r="E56" s="62">
        <v>0.02</v>
      </c>
    </row>
    <row r="57" spans="1:5" ht="21.75">
      <c r="A57" s="35" t="s">
        <v>309</v>
      </c>
      <c r="B57" s="66" t="s">
        <v>310</v>
      </c>
      <c r="C57" s="62">
        <v>0</v>
      </c>
      <c r="D57" s="62">
        <v>0</v>
      </c>
      <c r="E57" s="62">
        <v>0.02</v>
      </c>
    </row>
    <row r="58" spans="1:5" ht="21.75">
      <c r="A58" s="35" t="s">
        <v>311</v>
      </c>
      <c r="B58" s="66" t="s">
        <v>312</v>
      </c>
      <c r="C58" s="62">
        <v>0</v>
      </c>
      <c r="D58" s="62">
        <v>0</v>
      </c>
      <c r="E58" s="62">
        <v>0.02</v>
      </c>
    </row>
    <row r="59" spans="1:5" ht="21.75">
      <c r="A59" s="35" t="s">
        <v>313</v>
      </c>
      <c r="B59" s="66" t="s">
        <v>314</v>
      </c>
      <c r="C59" s="62">
        <v>0</v>
      </c>
      <c r="D59" s="62">
        <v>0</v>
      </c>
      <c r="E59" s="62">
        <v>0.02</v>
      </c>
    </row>
    <row r="60" spans="1:5" ht="21.75">
      <c r="A60" s="35" t="s">
        <v>315</v>
      </c>
      <c r="B60" s="66" t="s">
        <v>316</v>
      </c>
      <c r="C60" s="62">
        <v>0</v>
      </c>
      <c r="D60" s="62">
        <v>0</v>
      </c>
      <c r="E60" s="62">
        <v>0.02</v>
      </c>
    </row>
    <row r="61" spans="1:5" ht="21.75">
      <c r="A61" s="35" t="s">
        <v>317</v>
      </c>
      <c r="B61" s="66" t="s">
        <v>318</v>
      </c>
      <c r="C61" s="62">
        <v>0</v>
      </c>
      <c r="D61" s="62">
        <v>0</v>
      </c>
      <c r="E61" s="62">
        <v>0.02</v>
      </c>
    </row>
    <row r="62" spans="1:5" ht="21.75">
      <c r="A62" s="35" t="s">
        <v>319</v>
      </c>
      <c r="B62" s="66" t="s">
        <v>320</v>
      </c>
      <c r="C62" s="62">
        <v>0</v>
      </c>
      <c r="D62" s="62">
        <v>0</v>
      </c>
      <c r="E62" s="62">
        <v>0.02</v>
      </c>
    </row>
    <row r="63" spans="1:5" ht="21.75">
      <c r="A63" s="35" t="s">
        <v>321</v>
      </c>
      <c r="B63" s="66" t="s">
        <v>322</v>
      </c>
      <c r="C63" s="62">
        <v>0</v>
      </c>
      <c r="D63" s="62">
        <v>0</v>
      </c>
      <c r="E63" s="62">
        <v>0.02</v>
      </c>
    </row>
    <row r="64" spans="1:5" ht="21.75">
      <c r="A64" s="35" t="s">
        <v>323</v>
      </c>
      <c r="B64" s="66" t="s">
        <v>324</v>
      </c>
      <c r="C64" s="62">
        <v>0</v>
      </c>
      <c r="D64" s="62">
        <v>0</v>
      </c>
      <c r="E64" s="62">
        <v>0.02</v>
      </c>
    </row>
    <row r="65" spans="1:5" ht="21.75">
      <c r="A65" s="35" t="s">
        <v>325</v>
      </c>
      <c r="B65" s="66" t="s">
        <v>326</v>
      </c>
      <c r="C65" s="62">
        <v>0</v>
      </c>
      <c r="D65" s="62">
        <v>0</v>
      </c>
      <c r="E65" s="62">
        <v>0.02</v>
      </c>
    </row>
    <row r="66" spans="1:5" ht="21.75">
      <c r="A66" s="35" t="s">
        <v>327</v>
      </c>
      <c r="B66" s="66" t="s">
        <v>328</v>
      </c>
      <c r="C66" s="62">
        <v>0</v>
      </c>
      <c r="D66" s="62">
        <v>0</v>
      </c>
      <c r="E66" s="62">
        <v>0.02</v>
      </c>
    </row>
    <row r="67" spans="1:5" ht="21.75">
      <c r="A67" s="35" t="s">
        <v>329</v>
      </c>
      <c r="B67" s="66" t="s">
        <v>330</v>
      </c>
      <c r="C67" s="62">
        <v>0</v>
      </c>
      <c r="D67" s="62">
        <v>0</v>
      </c>
      <c r="E67" s="62">
        <v>0.02</v>
      </c>
    </row>
    <row r="68" spans="1:5" ht="21.75">
      <c r="A68" s="35" t="s">
        <v>331</v>
      </c>
      <c r="B68" s="66" t="s">
        <v>332</v>
      </c>
      <c r="C68" s="62">
        <v>0</v>
      </c>
      <c r="D68" s="62">
        <v>0</v>
      </c>
      <c r="E68" s="62">
        <v>0.02</v>
      </c>
    </row>
    <row r="69" spans="1:5" ht="21.75">
      <c r="A69" s="35" t="s">
        <v>333</v>
      </c>
      <c r="B69" s="66" t="s">
        <v>334</v>
      </c>
      <c r="C69" s="62">
        <v>0</v>
      </c>
      <c r="D69" s="62">
        <v>0</v>
      </c>
      <c r="E69" s="62">
        <v>0.02</v>
      </c>
    </row>
    <row r="70" spans="1:5" ht="21.75">
      <c r="A70" s="35" t="s">
        <v>335</v>
      </c>
      <c r="B70" s="66" t="s">
        <v>336</v>
      </c>
      <c r="C70" s="62">
        <v>0</v>
      </c>
      <c r="D70" s="62">
        <v>0</v>
      </c>
      <c r="E70" s="62">
        <v>0.02</v>
      </c>
    </row>
    <row r="71" spans="1:5" ht="21.75">
      <c r="A71" s="35" t="s">
        <v>337</v>
      </c>
      <c r="B71" s="66" t="s">
        <v>338</v>
      </c>
      <c r="C71" s="62">
        <v>0</v>
      </c>
      <c r="D71" s="62">
        <v>0</v>
      </c>
      <c r="E71" s="62">
        <v>0.02</v>
      </c>
    </row>
    <row r="72" spans="1:5" ht="21.75">
      <c r="A72" s="35" t="s">
        <v>339</v>
      </c>
      <c r="B72" s="66" t="s">
        <v>340</v>
      </c>
      <c r="C72" s="62">
        <v>0</v>
      </c>
      <c r="D72" s="62">
        <v>0</v>
      </c>
      <c r="E72" s="62">
        <v>0.02</v>
      </c>
    </row>
    <row r="73" spans="1:5" ht="21.75">
      <c r="A73" s="35" t="s">
        <v>341</v>
      </c>
      <c r="B73" s="66" t="s">
        <v>342</v>
      </c>
      <c r="C73" s="62">
        <v>0</v>
      </c>
      <c r="D73" s="62">
        <v>0</v>
      </c>
      <c r="E73" s="62">
        <v>0.02</v>
      </c>
    </row>
    <row r="74" spans="1:5" ht="21.75">
      <c r="A74" s="35" t="s">
        <v>343</v>
      </c>
      <c r="B74" s="66" t="s">
        <v>344</v>
      </c>
      <c r="C74" s="62">
        <v>0</v>
      </c>
      <c r="D74" s="62">
        <v>0</v>
      </c>
      <c r="E74" s="62">
        <v>0.02</v>
      </c>
    </row>
    <row r="75" spans="1:5" ht="21.75">
      <c r="A75" s="35" t="s">
        <v>345</v>
      </c>
      <c r="B75" s="66" t="s">
        <v>346</v>
      </c>
      <c r="C75" s="62">
        <v>0</v>
      </c>
      <c r="D75" s="62">
        <v>0</v>
      </c>
      <c r="E75" s="62">
        <v>0.02</v>
      </c>
    </row>
    <row r="76" spans="1:5" ht="21.75">
      <c r="A76" s="35" t="s">
        <v>347</v>
      </c>
      <c r="B76" s="66" t="s">
        <v>348</v>
      </c>
      <c r="C76" s="62">
        <v>0</v>
      </c>
      <c r="D76" s="62">
        <v>0</v>
      </c>
      <c r="E76" s="62">
        <v>0.02</v>
      </c>
    </row>
    <row r="77" spans="1:5" ht="21.75">
      <c r="A77" s="35" t="s">
        <v>349</v>
      </c>
      <c r="B77" s="66" t="s">
        <v>350</v>
      </c>
      <c r="C77" s="62">
        <v>0</v>
      </c>
      <c r="D77" s="62">
        <v>0</v>
      </c>
      <c r="E77" s="62">
        <v>0.02</v>
      </c>
    </row>
    <row r="78" spans="1:5" ht="21.75">
      <c r="A78" s="35" t="s">
        <v>351</v>
      </c>
      <c r="B78" s="66" t="s">
        <v>352</v>
      </c>
      <c r="C78" s="62">
        <v>0</v>
      </c>
      <c r="D78" s="62">
        <v>0</v>
      </c>
      <c r="E78" s="62">
        <v>0.02</v>
      </c>
    </row>
    <row r="79" spans="1:5" ht="21.75">
      <c r="A79" s="35" t="s">
        <v>353</v>
      </c>
      <c r="B79" s="66" t="s">
        <v>354</v>
      </c>
      <c r="C79" s="62">
        <v>0</v>
      </c>
      <c r="D79" s="62">
        <v>0</v>
      </c>
      <c r="E79" s="62">
        <v>0.02</v>
      </c>
    </row>
    <row r="80" spans="1:5" ht="21.75">
      <c r="A80" s="35" t="s">
        <v>355</v>
      </c>
      <c r="B80" s="66" t="s">
        <v>356</v>
      </c>
      <c r="C80" s="62">
        <v>0</v>
      </c>
      <c r="D80" s="62">
        <v>0</v>
      </c>
      <c r="E80" s="62">
        <v>0.02</v>
      </c>
    </row>
    <row r="81" spans="1:5" ht="21.75">
      <c r="A81" s="35" t="s">
        <v>357</v>
      </c>
      <c r="B81" s="66" t="s">
        <v>358</v>
      </c>
      <c r="C81" s="62">
        <v>0</v>
      </c>
      <c r="D81" s="62">
        <v>0</v>
      </c>
      <c r="E81" s="62">
        <v>0.02</v>
      </c>
    </row>
    <row r="82" spans="1:5" ht="21.75">
      <c r="A82" s="35" t="s">
        <v>359</v>
      </c>
      <c r="B82" s="66" t="s">
        <v>360</v>
      </c>
      <c r="C82" s="62">
        <v>0</v>
      </c>
      <c r="D82" s="62">
        <v>0</v>
      </c>
      <c r="E82" s="62">
        <v>0.02</v>
      </c>
    </row>
    <row r="83" spans="1:5" ht="21.75">
      <c r="A83" s="35" t="s">
        <v>361</v>
      </c>
      <c r="B83" s="66" t="s">
        <v>362</v>
      </c>
      <c r="C83" s="62">
        <v>0</v>
      </c>
      <c r="D83" s="62">
        <v>0</v>
      </c>
      <c r="E83" s="62">
        <v>0.02</v>
      </c>
    </row>
    <row r="84" spans="1:5" ht="21.75">
      <c r="A84" s="35" t="s">
        <v>363</v>
      </c>
      <c r="B84" s="66" t="s">
        <v>364</v>
      </c>
      <c r="C84" s="62">
        <v>0</v>
      </c>
      <c r="D84" s="62">
        <v>0</v>
      </c>
      <c r="E84" s="62">
        <v>0.02</v>
      </c>
    </row>
    <row r="85" spans="1:5" ht="21.75">
      <c r="A85" s="35" t="s">
        <v>365</v>
      </c>
      <c r="B85" s="66" t="s">
        <v>366</v>
      </c>
      <c r="C85" s="62">
        <v>0</v>
      </c>
      <c r="D85" s="62">
        <v>0</v>
      </c>
      <c r="E85" s="62">
        <v>0.02</v>
      </c>
    </row>
    <row r="86" spans="1:5" ht="21.75">
      <c r="A86" s="35" t="s">
        <v>367</v>
      </c>
      <c r="B86" s="66" t="s">
        <v>368</v>
      </c>
      <c r="C86" s="62">
        <v>0</v>
      </c>
      <c r="D86" s="62">
        <v>0</v>
      </c>
      <c r="E86" s="62">
        <v>0.02</v>
      </c>
    </row>
    <row r="87" spans="1:5" ht="21.75">
      <c r="A87" s="35" t="s">
        <v>369</v>
      </c>
      <c r="B87" s="66" t="s">
        <v>370</v>
      </c>
      <c r="C87" s="62">
        <v>0</v>
      </c>
      <c r="D87" s="62">
        <v>0</v>
      </c>
      <c r="E87" s="62">
        <v>0.02</v>
      </c>
    </row>
    <row r="88" spans="1:5" ht="21.75">
      <c r="A88" s="35" t="s">
        <v>371</v>
      </c>
      <c r="B88" s="66" t="s">
        <v>372</v>
      </c>
      <c r="C88" s="62">
        <v>0</v>
      </c>
      <c r="D88" s="62">
        <v>0</v>
      </c>
      <c r="E88" s="62">
        <v>0.02</v>
      </c>
    </row>
    <row r="89" spans="1:5" ht="21.75">
      <c r="A89" s="35" t="s">
        <v>373</v>
      </c>
      <c r="B89" s="66" t="s">
        <v>374</v>
      </c>
      <c r="C89" s="62">
        <v>0</v>
      </c>
      <c r="D89" s="62">
        <v>0</v>
      </c>
      <c r="E89" s="62">
        <v>0.02</v>
      </c>
    </row>
    <row r="90" spans="1:5" ht="21.75">
      <c r="A90" s="35" t="s">
        <v>375</v>
      </c>
      <c r="B90" s="66" t="s">
        <v>376</v>
      </c>
      <c r="C90" s="62">
        <v>0</v>
      </c>
      <c r="D90" s="62">
        <v>0</v>
      </c>
      <c r="E90" s="62">
        <v>0.02</v>
      </c>
    </row>
    <row r="91" spans="1:5" ht="21.75">
      <c r="A91" s="36" t="s">
        <v>97</v>
      </c>
      <c r="B91" s="36"/>
      <c r="C91" s="44">
        <f>SUM(C92:C94)</f>
        <v>1</v>
      </c>
      <c r="D91" s="44">
        <f>SUM(D92:D94)</f>
        <v>0</v>
      </c>
      <c r="E91" s="44">
        <f>SUM(E92:E94)</f>
        <v>0</v>
      </c>
    </row>
    <row r="92" spans="1:5" ht="21.75">
      <c r="A92" s="39" t="s">
        <v>377</v>
      </c>
      <c r="B92" s="40" t="s">
        <v>378</v>
      </c>
      <c r="C92" s="46">
        <v>0.42449999999999999</v>
      </c>
      <c r="D92" s="46">
        <v>0</v>
      </c>
      <c r="E92" s="46">
        <v>0</v>
      </c>
    </row>
    <row r="93" spans="1:5" ht="21.75">
      <c r="A93" s="39" t="s">
        <v>379</v>
      </c>
      <c r="B93" s="40" t="s">
        <v>380</v>
      </c>
      <c r="C93" s="46">
        <v>0.30919999999999997</v>
      </c>
      <c r="D93" s="46">
        <v>0</v>
      </c>
      <c r="E93" s="46">
        <v>0</v>
      </c>
    </row>
    <row r="94" spans="1:5" ht="21.75">
      <c r="A94" s="39" t="s">
        <v>381</v>
      </c>
      <c r="B94" s="40" t="s">
        <v>382</v>
      </c>
      <c r="C94" s="46">
        <v>0.26629999999999998</v>
      </c>
      <c r="D94" s="46">
        <v>0</v>
      </c>
      <c r="E94" s="46">
        <v>0</v>
      </c>
    </row>
    <row r="95" spans="1:5" ht="21.75">
      <c r="A95" s="47" t="s">
        <v>101</v>
      </c>
      <c r="B95" s="48"/>
      <c r="C95" s="49">
        <f>C91+C6</f>
        <v>1</v>
      </c>
      <c r="D95" s="49">
        <f>D91+D6</f>
        <v>0.99999999999999944</v>
      </c>
      <c r="E95" s="49">
        <f>E91+E6</f>
        <v>1.0000000000000004</v>
      </c>
    </row>
    <row r="96" spans="1:5" ht="21.75">
      <c r="A96" s="78" t="s">
        <v>72</v>
      </c>
      <c r="B96" s="78"/>
      <c r="C96" s="78"/>
      <c r="D96" s="78"/>
      <c r="E96" s="28"/>
    </row>
    <row r="97" spans="1:5" ht="21.75">
      <c r="A97" s="78" t="s">
        <v>73</v>
      </c>
      <c r="B97" s="78"/>
      <c r="C97" s="78"/>
      <c r="D97" s="78"/>
      <c r="E97" s="28"/>
    </row>
    <row r="98" spans="1:5" ht="21.75">
      <c r="A98" s="28"/>
      <c r="B98" s="28"/>
      <c r="C98" s="28"/>
      <c r="D98" s="28"/>
      <c r="E98" s="28"/>
    </row>
    <row r="99" spans="1:5" ht="25.5" customHeight="1"/>
  </sheetData>
  <sheetProtection algorithmName="SHA-512" hashValue="e/aXHwQ7sdJ4xUR1aERSPoinqkpfiN5Pi/Seyc/IcG3+esRyXfmyMnNUZ8e7ZgjlUXVD9LYTYIri32g6boet2Q==" saltValue="1X6dzCL/Fz/Okhq/SbID3w==" spinCount="100000" sheet="1" objects="1" scenarios="1"/>
  <mergeCells count="4">
    <mergeCell ref="A1:B1"/>
    <mergeCell ref="A3:E3"/>
    <mergeCell ref="A96:D96"/>
    <mergeCell ref="A97:D97"/>
  </mergeCells>
  <hyperlinks>
    <hyperlink ref="A1" location="'Summary Offerings'!A1" display="Return To Summary Offerings" xr:uid="{EB488FB2-F025-428B-BADC-D9BDD5AD718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B7CB-9ED7-42A8-843C-EA5367829175}">
  <sheetPr>
    <pageSetUpPr fitToPage="1"/>
  </sheetPr>
  <dimension ref="A1:D100"/>
  <sheetViews>
    <sheetView workbookViewId="0">
      <selection activeCell="C8" sqref="C8"/>
    </sheetView>
  </sheetViews>
  <sheetFormatPr defaultRowHeight="15"/>
  <cols>
    <col min="1" max="1" width="14.28515625" customWidth="1"/>
    <col min="2" max="2" width="62.28515625" bestFit="1" customWidth="1"/>
    <col min="3" max="3" width="43" customWidth="1"/>
    <col min="4" max="4" width="44.5703125" customWidth="1"/>
  </cols>
  <sheetData>
    <row r="1" spans="1:4" ht="21.75">
      <c r="A1" s="76" t="s">
        <v>75</v>
      </c>
      <c r="B1" s="76"/>
      <c r="C1" s="29"/>
      <c r="D1" s="29"/>
    </row>
    <row r="2" spans="1:4" ht="21.75">
      <c r="A2" s="27"/>
      <c r="B2" s="29"/>
      <c r="C2" s="29"/>
      <c r="D2" s="29"/>
    </row>
    <row r="3" spans="1:4" ht="27.75">
      <c r="A3" s="77" t="s">
        <v>383</v>
      </c>
      <c r="B3" s="77"/>
      <c r="C3" s="77"/>
      <c r="D3" s="77"/>
    </row>
    <row r="5" spans="1:4" ht="21.75">
      <c r="A5" s="30" t="s">
        <v>77</v>
      </c>
      <c r="B5" s="31" t="s">
        <v>78</v>
      </c>
      <c r="C5" s="32" t="s">
        <v>384</v>
      </c>
      <c r="D5" s="33" t="s">
        <v>385</v>
      </c>
    </row>
    <row r="6" spans="1:4" ht="21.75">
      <c r="A6" s="36" t="s">
        <v>86</v>
      </c>
      <c r="B6" s="37"/>
      <c r="C6" s="38">
        <f>SUM(C7:C70)</f>
        <v>1.0000000000000002</v>
      </c>
      <c r="D6" s="38">
        <f>SUM(D7:D70)</f>
        <v>1.0000000000000004</v>
      </c>
    </row>
    <row r="7" spans="1:4" ht="21.75">
      <c r="A7" s="67" t="s">
        <v>211</v>
      </c>
      <c r="B7" s="68" t="s">
        <v>212</v>
      </c>
      <c r="C7" s="69">
        <v>3.7999999999999999E-2</v>
      </c>
      <c r="D7" s="69">
        <v>2.5000000000000001E-2</v>
      </c>
    </row>
    <row r="8" spans="1:4" ht="21.75">
      <c r="A8" s="67" t="s">
        <v>291</v>
      </c>
      <c r="B8" s="68" t="s">
        <v>292</v>
      </c>
      <c r="C8" s="69">
        <v>0</v>
      </c>
      <c r="D8" s="69">
        <v>2.5000000000000001E-2</v>
      </c>
    </row>
    <row r="9" spans="1:4" ht="21.75">
      <c r="A9" s="67" t="s">
        <v>293</v>
      </c>
      <c r="B9" s="68" t="s">
        <v>294</v>
      </c>
      <c r="C9" s="69">
        <v>0</v>
      </c>
      <c r="D9" s="69">
        <v>2.5000000000000001E-2</v>
      </c>
    </row>
    <row r="10" spans="1:4" ht="21.75">
      <c r="A10" s="67" t="s">
        <v>297</v>
      </c>
      <c r="B10" s="68" t="s">
        <v>298</v>
      </c>
      <c r="C10" s="69">
        <v>0</v>
      </c>
      <c r="D10" s="69">
        <v>2.5000000000000001E-2</v>
      </c>
    </row>
    <row r="11" spans="1:4" ht="21.75">
      <c r="A11" s="67" t="s">
        <v>299</v>
      </c>
      <c r="B11" s="68" t="s">
        <v>300</v>
      </c>
      <c r="C11" s="69">
        <v>0</v>
      </c>
      <c r="D11" s="69">
        <v>2.5000000000000001E-2</v>
      </c>
    </row>
    <row r="12" spans="1:4" ht="21.75">
      <c r="A12" s="67" t="s">
        <v>301</v>
      </c>
      <c r="B12" s="68" t="s">
        <v>302</v>
      </c>
      <c r="C12" s="69">
        <v>0</v>
      </c>
      <c r="D12" s="69">
        <v>2.5000000000000001E-2</v>
      </c>
    </row>
    <row r="13" spans="1:4" ht="21.75">
      <c r="A13" s="67" t="s">
        <v>303</v>
      </c>
      <c r="B13" s="68" t="s">
        <v>304</v>
      </c>
      <c r="C13" s="69">
        <v>0</v>
      </c>
      <c r="D13" s="69">
        <v>2.5000000000000001E-2</v>
      </c>
    </row>
    <row r="14" spans="1:4" ht="21.75">
      <c r="A14" s="67" t="s">
        <v>307</v>
      </c>
      <c r="B14" s="68" t="s">
        <v>308</v>
      </c>
      <c r="C14" s="69">
        <v>0</v>
      </c>
      <c r="D14" s="69">
        <v>2.5000000000000001E-2</v>
      </c>
    </row>
    <row r="15" spans="1:4" ht="21.75">
      <c r="A15" s="67" t="s">
        <v>309</v>
      </c>
      <c r="B15" s="68" t="s">
        <v>310</v>
      </c>
      <c r="C15" s="69">
        <v>0</v>
      </c>
      <c r="D15" s="69">
        <v>2.5000000000000001E-2</v>
      </c>
    </row>
    <row r="16" spans="1:4" ht="21.75">
      <c r="A16" s="67" t="s">
        <v>311</v>
      </c>
      <c r="B16" s="68" t="s">
        <v>312</v>
      </c>
      <c r="C16" s="69">
        <v>0</v>
      </c>
      <c r="D16" s="69">
        <v>2.5000000000000001E-2</v>
      </c>
    </row>
    <row r="17" spans="1:4" ht="21.75">
      <c r="A17" s="67" t="s">
        <v>313</v>
      </c>
      <c r="B17" s="68" t="s">
        <v>314</v>
      </c>
      <c r="C17" s="69">
        <v>0</v>
      </c>
      <c r="D17" s="69">
        <v>2.5000000000000001E-2</v>
      </c>
    </row>
    <row r="18" spans="1:4" ht="21.75">
      <c r="A18" s="67" t="s">
        <v>315</v>
      </c>
      <c r="B18" s="68" t="s">
        <v>316</v>
      </c>
      <c r="C18" s="69">
        <v>0</v>
      </c>
      <c r="D18" s="69">
        <v>2.5000000000000001E-2</v>
      </c>
    </row>
    <row r="19" spans="1:4" ht="21.75">
      <c r="A19" s="67" t="s">
        <v>229</v>
      </c>
      <c r="B19" s="68" t="s">
        <v>230</v>
      </c>
      <c r="C19" s="69">
        <v>3.6999999999999998E-2</v>
      </c>
      <c r="D19" s="69">
        <v>2.5000000000000001E-2</v>
      </c>
    </row>
    <row r="20" spans="1:4" ht="21.75">
      <c r="A20" s="67" t="s">
        <v>317</v>
      </c>
      <c r="B20" s="68" t="s">
        <v>318</v>
      </c>
      <c r="C20" s="69">
        <v>0</v>
      </c>
      <c r="D20" s="69">
        <v>2.5000000000000001E-2</v>
      </c>
    </row>
    <row r="21" spans="1:4" ht="21.75">
      <c r="A21" s="67" t="s">
        <v>319</v>
      </c>
      <c r="B21" s="68" t="s">
        <v>320</v>
      </c>
      <c r="C21" s="69">
        <v>0</v>
      </c>
      <c r="D21" s="69">
        <v>2.5000000000000001E-2</v>
      </c>
    </row>
    <row r="22" spans="1:4" ht="21.75">
      <c r="A22" s="67" t="s">
        <v>321</v>
      </c>
      <c r="B22" s="68" t="s">
        <v>322</v>
      </c>
      <c r="C22" s="69">
        <v>0</v>
      </c>
      <c r="D22" s="69">
        <v>2.5000000000000001E-2</v>
      </c>
    </row>
    <row r="23" spans="1:4" ht="21.75">
      <c r="A23" s="67" t="s">
        <v>323</v>
      </c>
      <c r="B23" s="68" t="s">
        <v>324</v>
      </c>
      <c r="C23" s="69">
        <v>0</v>
      </c>
      <c r="D23" s="69">
        <v>2.5000000000000001E-2</v>
      </c>
    </row>
    <row r="24" spans="1:4" ht="21.75">
      <c r="A24" s="67" t="s">
        <v>325</v>
      </c>
      <c r="B24" s="68" t="s">
        <v>326</v>
      </c>
      <c r="C24" s="69">
        <v>0</v>
      </c>
      <c r="D24" s="69">
        <v>2.5000000000000001E-2</v>
      </c>
    </row>
    <row r="25" spans="1:4" ht="21.75">
      <c r="A25" s="67" t="s">
        <v>327</v>
      </c>
      <c r="B25" s="68" t="s">
        <v>328</v>
      </c>
      <c r="C25" s="69">
        <v>0</v>
      </c>
      <c r="D25" s="69">
        <v>2.5000000000000001E-2</v>
      </c>
    </row>
    <row r="26" spans="1:4" ht="21.75">
      <c r="A26" s="67" t="s">
        <v>329</v>
      </c>
      <c r="B26" s="68" t="s">
        <v>330</v>
      </c>
      <c r="C26" s="69">
        <v>0</v>
      </c>
      <c r="D26" s="69">
        <v>2.5000000000000001E-2</v>
      </c>
    </row>
    <row r="27" spans="1:4" ht="21.75">
      <c r="A27" s="67" t="s">
        <v>237</v>
      </c>
      <c r="B27" s="68" t="s">
        <v>238</v>
      </c>
      <c r="C27" s="69">
        <v>3.6999999999999998E-2</v>
      </c>
      <c r="D27" s="69">
        <v>2.5000000000000001E-2</v>
      </c>
    </row>
    <row r="28" spans="1:4" ht="21.75">
      <c r="A28" s="67" t="s">
        <v>333</v>
      </c>
      <c r="B28" s="68" t="s">
        <v>334</v>
      </c>
      <c r="C28" s="69">
        <v>0</v>
      </c>
      <c r="D28" s="69">
        <v>2.5000000000000001E-2</v>
      </c>
    </row>
    <row r="29" spans="1:4" ht="21.75">
      <c r="A29" s="67" t="s">
        <v>335</v>
      </c>
      <c r="B29" s="68" t="s">
        <v>336</v>
      </c>
      <c r="C29" s="69">
        <v>0</v>
      </c>
      <c r="D29" s="69">
        <v>2.5000000000000001E-2</v>
      </c>
    </row>
    <row r="30" spans="1:4" ht="21.75">
      <c r="A30" s="67" t="s">
        <v>337</v>
      </c>
      <c r="B30" s="68" t="s">
        <v>338</v>
      </c>
      <c r="C30" s="69">
        <v>0</v>
      </c>
      <c r="D30" s="69">
        <v>2.5000000000000001E-2</v>
      </c>
    </row>
    <row r="31" spans="1:4" ht="21.75">
      <c r="A31" s="67" t="s">
        <v>339</v>
      </c>
      <c r="B31" s="68" t="s">
        <v>340</v>
      </c>
      <c r="C31" s="69">
        <v>0</v>
      </c>
      <c r="D31" s="69">
        <v>2.5000000000000001E-2</v>
      </c>
    </row>
    <row r="32" spans="1:4" ht="21.75">
      <c r="A32" s="67" t="s">
        <v>341</v>
      </c>
      <c r="B32" s="68" t="s">
        <v>342</v>
      </c>
      <c r="C32" s="69">
        <v>0</v>
      </c>
      <c r="D32" s="69">
        <v>2.5000000000000001E-2</v>
      </c>
    </row>
    <row r="33" spans="1:4" ht="21.75">
      <c r="A33" s="67" t="s">
        <v>343</v>
      </c>
      <c r="B33" s="68" t="s">
        <v>344</v>
      </c>
      <c r="C33" s="69">
        <v>0</v>
      </c>
      <c r="D33" s="69">
        <v>2.5000000000000001E-2</v>
      </c>
    </row>
    <row r="34" spans="1:4" ht="21.75">
      <c r="A34" s="67" t="s">
        <v>347</v>
      </c>
      <c r="B34" s="68" t="s">
        <v>348</v>
      </c>
      <c r="C34" s="69">
        <v>0</v>
      </c>
      <c r="D34" s="69">
        <v>2.5000000000000001E-2</v>
      </c>
    </row>
    <row r="35" spans="1:4" ht="21.75">
      <c r="A35" s="67" t="s">
        <v>349</v>
      </c>
      <c r="B35" s="68" t="s">
        <v>350</v>
      </c>
      <c r="C35" s="69">
        <v>0</v>
      </c>
      <c r="D35" s="69">
        <v>2.5000000000000001E-2</v>
      </c>
    </row>
    <row r="36" spans="1:4" ht="21.75">
      <c r="A36" s="67" t="s">
        <v>351</v>
      </c>
      <c r="B36" s="68" t="s">
        <v>352</v>
      </c>
      <c r="C36" s="69">
        <v>0</v>
      </c>
      <c r="D36" s="69">
        <v>2.5000000000000001E-2</v>
      </c>
    </row>
    <row r="37" spans="1:4" ht="21.75">
      <c r="A37" s="67" t="s">
        <v>353</v>
      </c>
      <c r="B37" s="68" t="s">
        <v>354</v>
      </c>
      <c r="C37" s="69">
        <v>0</v>
      </c>
      <c r="D37" s="69">
        <v>2.5000000000000001E-2</v>
      </c>
    </row>
    <row r="38" spans="1:4" ht="21.75">
      <c r="A38" s="67" t="s">
        <v>355</v>
      </c>
      <c r="B38" s="68" t="s">
        <v>356</v>
      </c>
      <c r="C38" s="69">
        <v>0</v>
      </c>
      <c r="D38" s="69">
        <v>2.5000000000000001E-2</v>
      </c>
    </row>
    <row r="39" spans="1:4" ht="21.75">
      <c r="A39" s="67" t="s">
        <v>357</v>
      </c>
      <c r="B39" s="68" t="s">
        <v>358</v>
      </c>
      <c r="C39" s="69">
        <v>0</v>
      </c>
      <c r="D39" s="69">
        <v>2.5000000000000001E-2</v>
      </c>
    </row>
    <row r="40" spans="1:4" ht="21.75">
      <c r="A40" s="67" t="s">
        <v>359</v>
      </c>
      <c r="B40" s="68" t="s">
        <v>360</v>
      </c>
      <c r="C40" s="69">
        <v>0</v>
      </c>
      <c r="D40" s="69">
        <v>2.5000000000000001E-2</v>
      </c>
    </row>
    <row r="41" spans="1:4" ht="21.75">
      <c r="A41" s="67" t="s">
        <v>363</v>
      </c>
      <c r="B41" s="68" t="s">
        <v>364</v>
      </c>
      <c r="C41" s="69">
        <v>0</v>
      </c>
      <c r="D41" s="69">
        <v>2.5000000000000001E-2</v>
      </c>
    </row>
    <row r="42" spans="1:4" ht="21.75">
      <c r="A42" s="67" t="s">
        <v>365</v>
      </c>
      <c r="B42" s="68" t="s">
        <v>366</v>
      </c>
      <c r="C42" s="69">
        <v>0</v>
      </c>
      <c r="D42" s="69">
        <v>2.5000000000000001E-2</v>
      </c>
    </row>
    <row r="43" spans="1:4" ht="21.75">
      <c r="A43" s="67" t="s">
        <v>369</v>
      </c>
      <c r="B43" s="68" t="s">
        <v>370</v>
      </c>
      <c r="C43" s="69">
        <v>0</v>
      </c>
      <c r="D43" s="69">
        <v>2.5000000000000001E-2</v>
      </c>
    </row>
    <row r="44" spans="1:4" ht="21.75">
      <c r="A44" s="67" t="s">
        <v>371</v>
      </c>
      <c r="B44" s="68" t="s">
        <v>372</v>
      </c>
      <c r="C44" s="69">
        <v>0</v>
      </c>
      <c r="D44" s="69">
        <v>2.5000000000000001E-2</v>
      </c>
    </row>
    <row r="45" spans="1:4" ht="21.75">
      <c r="A45" s="67" t="s">
        <v>373</v>
      </c>
      <c r="B45" s="68" t="s">
        <v>374</v>
      </c>
      <c r="C45" s="69">
        <v>0</v>
      </c>
      <c r="D45" s="69">
        <v>2.5000000000000001E-2</v>
      </c>
    </row>
    <row r="46" spans="1:4" ht="21.75">
      <c r="A46" s="67" t="s">
        <v>375</v>
      </c>
      <c r="B46" s="68" t="s">
        <v>376</v>
      </c>
      <c r="C46" s="69">
        <v>0</v>
      </c>
      <c r="D46" s="69">
        <v>2.5000000000000001E-2</v>
      </c>
    </row>
    <row r="47" spans="1:4" ht="21.75">
      <c r="A47" s="67" t="s">
        <v>213</v>
      </c>
      <c r="B47" s="68" t="s">
        <v>214</v>
      </c>
      <c r="C47" s="69">
        <v>3.6999999999999998E-2</v>
      </c>
      <c r="D47" s="69">
        <v>0</v>
      </c>
    </row>
    <row r="48" spans="1:4" ht="21.75">
      <c r="A48" s="67" t="s">
        <v>217</v>
      </c>
      <c r="B48" s="68" t="s">
        <v>218</v>
      </c>
      <c r="C48" s="69">
        <v>3.6999999999999998E-2</v>
      </c>
      <c r="D48" s="69">
        <v>0</v>
      </c>
    </row>
    <row r="49" spans="1:4" ht="21.75">
      <c r="A49" s="67" t="s">
        <v>219</v>
      </c>
      <c r="B49" s="68" t="s">
        <v>220</v>
      </c>
      <c r="C49" s="69">
        <v>3.6999999999999998E-2</v>
      </c>
      <c r="D49" s="69">
        <v>0</v>
      </c>
    </row>
    <row r="50" spans="1:4" ht="21.75">
      <c r="A50" s="67" t="s">
        <v>223</v>
      </c>
      <c r="B50" s="68" t="s">
        <v>224</v>
      </c>
      <c r="C50" s="69">
        <v>3.6999999999999998E-2</v>
      </c>
      <c r="D50" s="69">
        <v>0</v>
      </c>
    </row>
    <row r="51" spans="1:4" ht="21.75">
      <c r="A51" s="67" t="s">
        <v>227</v>
      </c>
      <c r="B51" s="68" t="s">
        <v>228</v>
      </c>
      <c r="C51" s="69">
        <v>3.6999999999999998E-2</v>
      </c>
      <c r="D51" s="69">
        <v>0</v>
      </c>
    </row>
    <row r="52" spans="1:4" ht="21.75">
      <c r="A52" s="67" t="s">
        <v>231</v>
      </c>
      <c r="B52" s="68" t="s">
        <v>232</v>
      </c>
      <c r="C52" s="69">
        <v>3.6999999999999998E-2</v>
      </c>
      <c r="D52" s="69">
        <v>0</v>
      </c>
    </row>
    <row r="53" spans="1:4" ht="21.75">
      <c r="A53" s="67" t="s">
        <v>233</v>
      </c>
      <c r="B53" s="68" t="s">
        <v>234</v>
      </c>
      <c r="C53" s="69">
        <v>3.6999999999999998E-2</v>
      </c>
      <c r="D53" s="69">
        <v>0</v>
      </c>
    </row>
    <row r="54" spans="1:4" ht="21.75">
      <c r="A54" s="67" t="s">
        <v>245</v>
      </c>
      <c r="B54" s="68" t="s">
        <v>246</v>
      </c>
      <c r="C54" s="69">
        <v>3.6999999999999998E-2</v>
      </c>
      <c r="D54" s="69">
        <v>0</v>
      </c>
    </row>
    <row r="55" spans="1:4" ht="21.75">
      <c r="A55" s="67" t="s">
        <v>249</v>
      </c>
      <c r="B55" s="68" t="s">
        <v>250</v>
      </c>
      <c r="C55" s="69">
        <v>3.6999999999999998E-2</v>
      </c>
      <c r="D55" s="69">
        <v>0</v>
      </c>
    </row>
    <row r="56" spans="1:4" ht="21.75">
      <c r="A56" s="67" t="s">
        <v>251</v>
      </c>
      <c r="B56" s="68" t="s">
        <v>252</v>
      </c>
      <c r="C56" s="69">
        <v>3.6999999999999998E-2</v>
      </c>
      <c r="D56" s="69">
        <v>0</v>
      </c>
    </row>
    <row r="57" spans="1:4" ht="21.75">
      <c r="A57" s="67" t="s">
        <v>253</v>
      </c>
      <c r="B57" s="68" t="s">
        <v>254</v>
      </c>
      <c r="C57" s="69">
        <v>3.6999999999999998E-2</v>
      </c>
      <c r="D57" s="69">
        <v>0</v>
      </c>
    </row>
    <row r="58" spans="1:4" ht="21.75">
      <c r="A58" s="67" t="s">
        <v>257</v>
      </c>
      <c r="B58" s="68" t="s">
        <v>258</v>
      </c>
      <c r="C58" s="69">
        <v>3.6999999999999998E-2</v>
      </c>
      <c r="D58" s="69">
        <v>0</v>
      </c>
    </row>
    <row r="59" spans="1:4" ht="21.75">
      <c r="A59" s="67" t="s">
        <v>259</v>
      </c>
      <c r="B59" s="68" t="s">
        <v>260</v>
      </c>
      <c r="C59" s="69">
        <v>3.6999999999999998E-2</v>
      </c>
      <c r="D59" s="69">
        <v>0</v>
      </c>
    </row>
    <row r="60" spans="1:4" ht="21.75">
      <c r="A60" s="67" t="s">
        <v>261</v>
      </c>
      <c r="B60" s="68" t="s">
        <v>262</v>
      </c>
      <c r="C60" s="69">
        <v>3.6999999999999998E-2</v>
      </c>
      <c r="D60" s="69">
        <v>0</v>
      </c>
    </row>
    <row r="61" spans="1:4" ht="21.75">
      <c r="A61" s="67" t="s">
        <v>265</v>
      </c>
      <c r="B61" s="68" t="s">
        <v>266</v>
      </c>
      <c r="C61" s="69">
        <v>3.6999999999999998E-2</v>
      </c>
      <c r="D61" s="69">
        <v>0</v>
      </c>
    </row>
    <row r="62" spans="1:4" ht="21.75">
      <c r="A62" s="67" t="s">
        <v>267</v>
      </c>
      <c r="B62" s="68" t="s">
        <v>268</v>
      </c>
      <c r="C62" s="69">
        <v>3.6999999999999998E-2</v>
      </c>
      <c r="D62" s="69">
        <v>0</v>
      </c>
    </row>
    <row r="63" spans="1:4" ht="21.75">
      <c r="A63" s="67" t="s">
        <v>269</v>
      </c>
      <c r="B63" s="68" t="s">
        <v>270</v>
      </c>
      <c r="C63" s="69">
        <v>3.6999999999999998E-2</v>
      </c>
      <c r="D63" s="69">
        <v>0</v>
      </c>
    </row>
    <row r="64" spans="1:4" ht="21.75">
      <c r="A64" s="67" t="s">
        <v>271</v>
      </c>
      <c r="B64" s="68" t="s">
        <v>272</v>
      </c>
      <c r="C64" s="69">
        <v>3.6999999999999998E-2</v>
      </c>
      <c r="D64" s="69">
        <v>0</v>
      </c>
    </row>
    <row r="65" spans="1:4" ht="21.75">
      <c r="A65" s="67" t="s">
        <v>273</v>
      </c>
      <c r="B65" s="68" t="s">
        <v>274</v>
      </c>
      <c r="C65" s="69">
        <v>3.6999999999999998E-2</v>
      </c>
      <c r="D65" s="69">
        <v>0</v>
      </c>
    </row>
    <row r="66" spans="1:4" ht="21.75">
      <c r="A66" s="67" t="s">
        <v>275</v>
      </c>
      <c r="B66" s="68" t="s">
        <v>276</v>
      </c>
      <c r="C66" s="69">
        <v>3.6999999999999998E-2</v>
      </c>
      <c r="D66" s="69">
        <v>0</v>
      </c>
    </row>
    <row r="67" spans="1:4" ht="21.75">
      <c r="A67" s="67" t="s">
        <v>277</v>
      </c>
      <c r="B67" s="68" t="s">
        <v>278</v>
      </c>
      <c r="C67" s="69">
        <v>3.6999999999999998E-2</v>
      </c>
      <c r="D67" s="69">
        <v>0</v>
      </c>
    </row>
    <row r="68" spans="1:4" ht="21.75">
      <c r="A68" s="67" t="s">
        <v>285</v>
      </c>
      <c r="B68" s="68" t="s">
        <v>286</v>
      </c>
      <c r="C68" s="69">
        <v>3.6999999999999998E-2</v>
      </c>
      <c r="D68" s="69">
        <v>0</v>
      </c>
    </row>
    <row r="69" spans="1:4" ht="21.75">
      <c r="A69" s="67" t="s">
        <v>287</v>
      </c>
      <c r="B69" s="68" t="s">
        <v>288</v>
      </c>
      <c r="C69" s="69">
        <v>3.6999999999999998E-2</v>
      </c>
      <c r="D69" s="69">
        <v>0</v>
      </c>
    </row>
    <row r="70" spans="1:4" ht="21.75">
      <c r="A70" s="67" t="s">
        <v>289</v>
      </c>
      <c r="B70" s="68" t="s">
        <v>290</v>
      </c>
      <c r="C70" s="69">
        <v>3.6999999999999998E-2</v>
      </c>
      <c r="D70" s="69">
        <v>0</v>
      </c>
    </row>
    <row r="71" spans="1:4" ht="21.75">
      <c r="A71" s="36" t="s">
        <v>97</v>
      </c>
      <c r="B71" s="37"/>
      <c r="C71" s="44">
        <v>0</v>
      </c>
      <c r="D71" s="44">
        <v>0</v>
      </c>
    </row>
    <row r="72" spans="1:4" ht="21.75">
      <c r="A72" s="47" t="s">
        <v>101</v>
      </c>
      <c r="B72" s="48"/>
      <c r="C72" s="49">
        <f>C71+C6</f>
        <v>1.0000000000000002</v>
      </c>
      <c r="D72" s="49">
        <f>D71+D6</f>
        <v>1.0000000000000004</v>
      </c>
    </row>
    <row r="73" spans="1:4">
      <c r="A73" s="78" t="s">
        <v>72</v>
      </c>
      <c r="B73" s="78"/>
      <c r="C73" s="78"/>
      <c r="D73" s="78"/>
    </row>
    <row r="74" spans="1:4">
      <c r="A74" s="78" t="s">
        <v>73</v>
      </c>
      <c r="B74" s="78"/>
      <c r="C74" s="78"/>
      <c r="D74" s="78"/>
    </row>
    <row r="75" spans="1:4" ht="21.75">
      <c r="A75" s="28"/>
      <c r="B75" s="28"/>
      <c r="C75" s="28"/>
      <c r="D75" s="28"/>
    </row>
    <row r="100" customFormat="1" ht="25.5" customHeight="1"/>
  </sheetData>
  <sheetProtection algorithmName="SHA-512" hashValue="qW51YpeTtxOeUO6pGtpugSi50OqfuvzK7bz3U0s0OUUWmJWO7jLotYpTWr+u7B2uyGjPw9KgRQXa6TwdLMuePw==" saltValue="cJitUk4aclqDX+HkXbD//A==" spinCount="100000" sheet="1" objects="1" scenarios="1"/>
  <mergeCells count="4">
    <mergeCell ref="A1:B1"/>
    <mergeCell ref="A3:D3"/>
    <mergeCell ref="A73:D73"/>
    <mergeCell ref="A74:D74"/>
  </mergeCells>
  <hyperlinks>
    <hyperlink ref="A1" location="'Summary Offerings'!A1" display="Return To Summary Offerings" xr:uid="{CD2B934E-3EAA-4809-9C99-CA6870875003}"/>
  </hyperlinks>
  <pageMargins left="0.7" right="0.7" top="0.75" bottom="0.75" header="0.3" footer="0.3"/>
  <pageSetup scale="4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2D461-2DCD-444D-96DE-C36591D8999D}">
  <sheetPr>
    <pageSetUpPr fitToPage="1"/>
  </sheetPr>
  <dimension ref="A1:M17"/>
  <sheetViews>
    <sheetView workbookViewId="0">
      <selection activeCell="E4" sqref="E4"/>
    </sheetView>
  </sheetViews>
  <sheetFormatPr defaultColWidth="9.140625" defaultRowHeight="21.75"/>
  <cols>
    <col min="1" max="1" width="13.85546875" style="28" customWidth="1"/>
    <col min="2" max="2" width="53.42578125" style="28" customWidth="1"/>
    <col min="3" max="3" width="35.85546875" style="28" hidden="1" customWidth="1"/>
    <col min="4" max="9" width="21.42578125" style="28" customWidth="1"/>
    <col min="10" max="10" width="9.140625" style="28"/>
    <col min="11" max="11" width="11.28515625" style="28" customWidth="1"/>
    <col min="12" max="12" width="13.7109375" style="28" customWidth="1"/>
    <col min="13" max="13" width="12.28515625" style="28" customWidth="1"/>
    <col min="14" max="16384" width="9.140625" style="28"/>
  </cols>
  <sheetData>
    <row r="1" spans="1:13">
      <c r="A1" s="27" t="s">
        <v>75</v>
      </c>
    </row>
    <row r="2" spans="1:13" s="29" customFormat="1"/>
    <row r="3" spans="1:13" ht="27.75">
      <c r="A3" s="77" t="s">
        <v>386</v>
      </c>
      <c r="B3" s="77"/>
      <c r="C3" s="77"/>
      <c r="D3" s="77"/>
      <c r="E3" s="77"/>
      <c r="F3" s="77"/>
      <c r="G3" s="77"/>
      <c r="H3" s="77"/>
      <c r="I3" s="77"/>
    </row>
    <row r="4" spans="1:13" s="29" customFormat="1"/>
    <row r="5" spans="1:13" s="35" customFormat="1" ht="43.5">
      <c r="A5" s="30" t="s">
        <v>77</v>
      </c>
      <c r="B5" s="31" t="s">
        <v>78</v>
      </c>
      <c r="C5" s="31" t="s">
        <v>79</v>
      </c>
      <c r="D5" s="32" t="s">
        <v>80</v>
      </c>
      <c r="E5" s="33" t="s">
        <v>81</v>
      </c>
      <c r="F5" s="34" t="s">
        <v>82</v>
      </c>
      <c r="G5" s="34" t="s">
        <v>83</v>
      </c>
      <c r="H5" s="34" t="s">
        <v>84</v>
      </c>
      <c r="I5" s="34" t="s">
        <v>85</v>
      </c>
    </row>
    <row r="6" spans="1:13">
      <c r="A6" s="36" t="s">
        <v>86</v>
      </c>
      <c r="B6" s="37"/>
      <c r="C6" s="37"/>
      <c r="D6" s="38">
        <f t="shared" ref="D6:I6" si="0">SUM(D7:D9)</f>
        <v>0</v>
      </c>
      <c r="E6" s="38">
        <f t="shared" si="0"/>
        <v>0.06</v>
      </c>
      <c r="F6" s="38">
        <f t="shared" si="0"/>
        <v>0.26</v>
      </c>
      <c r="G6" s="38">
        <f t="shared" si="0"/>
        <v>0.47399999999999998</v>
      </c>
      <c r="H6" s="38">
        <f t="shared" si="0"/>
        <v>0.63200000000000001</v>
      </c>
      <c r="I6" s="38">
        <f t="shared" si="0"/>
        <v>0.79</v>
      </c>
    </row>
    <row r="7" spans="1:13" s="29" customFormat="1">
      <c r="A7" s="39" t="s">
        <v>87</v>
      </c>
      <c r="B7" s="40" t="s">
        <v>88</v>
      </c>
      <c r="C7" s="40" t="s">
        <v>89</v>
      </c>
      <c r="D7" s="41">
        <v>0</v>
      </c>
      <c r="E7" s="41">
        <v>0</v>
      </c>
      <c r="F7" s="41">
        <v>0.14000000000000001</v>
      </c>
      <c r="G7" s="43">
        <v>0.29399999999999998</v>
      </c>
      <c r="H7" s="41">
        <v>0.39200000000000002</v>
      </c>
      <c r="I7" s="41">
        <v>0.49</v>
      </c>
      <c r="K7" s="52"/>
      <c r="L7" s="52"/>
      <c r="M7" s="52"/>
    </row>
    <row r="8" spans="1:13" s="29" customFormat="1">
      <c r="A8" s="39" t="s">
        <v>142</v>
      </c>
      <c r="B8" s="40" t="s">
        <v>143</v>
      </c>
      <c r="C8" s="40" t="s">
        <v>387</v>
      </c>
      <c r="D8" s="41">
        <v>0</v>
      </c>
      <c r="E8" s="41">
        <v>0.03</v>
      </c>
      <c r="F8" s="41">
        <v>0.06</v>
      </c>
      <c r="G8" s="43">
        <v>0.09</v>
      </c>
      <c r="H8" s="41">
        <v>0.12</v>
      </c>
      <c r="I8" s="41">
        <v>0.15</v>
      </c>
      <c r="K8" s="52"/>
      <c r="L8" s="52"/>
      <c r="M8" s="52"/>
    </row>
    <row r="9" spans="1:13" s="29" customFormat="1">
      <c r="A9" s="39" t="s">
        <v>110</v>
      </c>
      <c r="B9" s="40" t="s">
        <v>111</v>
      </c>
      <c r="C9" s="40" t="s">
        <v>112</v>
      </c>
      <c r="D9" s="41">
        <v>0</v>
      </c>
      <c r="E9" s="41">
        <v>0.03</v>
      </c>
      <c r="F9" s="41">
        <v>0.06</v>
      </c>
      <c r="G9" s="43">
        <v>0.09</v>
      </c>
      <c r="H9" s="41">
        <v>0.12</v>
      </c>
      <c r="I9" s="41">
        <v>0.15</v>
      </c>
      <c r="K9" s="52"/>
      <c r="L9" s="52"/>
      <c r="M9" s="52"/>
    </row>
    <row r="10" spans="1:13">
      <c r="A10" s="36" t="s">
        <v>90</v>
      </c>
      <c r="B10" s="37"/>
      <c r="C10" s="54"/>
      <c r="D10" s="38">
        <f t="shared" ref="D10:I10" si="1">SUM(D11:D12)</f>
        <v>1</v>
      </c>
      <c r="E10" s="38">
        <f t="shared" si="1"/>
        <v>0.8</v>
      </c>
      <c r="F10" s="38">
        <f t="shared" si="1"/>
        <v>0.6</v>
      </c>
      <c r="G10" s="38">
        <f t="shared" si="1"/>
        <v>0.4</v>
      </c>
      <c r="H10" s="38">
        <f t="shared" si="1"/>
        <v>0.2</v>
      </c>
      <c r="I10" s="38">
        <f t="shared" si="1"/>
        <v>0</v>
      </c>
    </row>
    <row r="11" spans="1:13" s="29" customFormat="1">
      <c r="A11" s="39" t="s">
        <v>149</v>
      </c>
      <c r="B11" s="40" t="s">
        <v>150</v>
      </c>
      <c r="C11" s="40" t="s">
        <v>388</v>
      </c>
      <c r="D11" s="43">
        <v>0.4</v>
      </c>
      <c r="E11" s="43">
        <v>0.32</v>
      </c>
      <c r="F11" s="43">
        <v>0.24</v>
      </c>
      <c r="G11" s="43">
        <v>0.16</v>
      </c>
      <c r="H11" s="43">
        <v>0.08</v>
      </c>
      <c r="I11" s="43">
        <v>0</v>
      </c>
    </row>
    <row r="12" spans="1:13" s="29" customFormat="1">
      <c r="A12" s="39" t="s">
        <v>94</v>
      </c>
      <c r="B12" s="40" t="s">
        <v>95</v>
      </c>
      <c r="C12" s="40" t="s">
        <v>96</v>
      </c>
      <c r="D12" s="43">
        <v>0.6</v>
      </c>
      <c r="E12" s="43">
        <v>0.48</v>
      </c>
      <c r="F12" s="43">
        <v>0.36</v>
      </c>
      <c r="G12" s="43">
        <v>0.24</v>
      </c>
      <c r="H12" s="43">
        <v>0.12</v>
      </c>
      <c r="I12" s="43">
        <v>0</v>
      </c>
    </row>
    <row r="13" spans="1:13">
      <c r="A13" s="36" t="s">
        <v>97</v>
      </c>
      <c r="B13" s="37"/>
      <c r="C13" s="54"/>
      <c r="D13" s="44">
        <f t="shared" ref="D13:I13" si="2">SUM(D14:D14)</f>
        <v>0</v>
      </c>
      <c r="E13" s="44">
        <f t="shared" si="2"/>
        <v>0.14000000000000001</v>
      </c>
      <c r="F13" s="44">
        <f t="shared" si="2"/>
        <v>0.14000000000000001</v>
      </c>
      <c r="G13" s="38">
        <f t="shared" si="2"/>
        <v>0.126</v>
      </c>
      <c r="H13" s="44">
        <f t="shared" si="2"/>
        <v>0.16800000000000001</v>
      </c>
      <c r="I13" s="44">
        <f t="shared" si="2"/>
        <v>0.21</v>
      </c>
    </row>
    <row r="14" spans="1:13" s="29" customFormat="1">
      <c r="A14" s="39" t="s">
        <v>98</v>
      </c>
      <c r="B14" s="40" t="s">
        <v>99</v>
      </c>
      <c r="C14" s="45" t="s">
        <v>389</v>
      </c>
      <c r="D14" s="46">
        <v>0</v>
      </c>
      <c r="E14" s="46">
        <v>0.14000000000000001</v>
      </c>
      <c r="F14" s="46">
        <v>0.14000000000000001</v>
      </c>
      <c r="G14" s="70">
        <v>0.126</v>
      </c>
      <c r="H14" s="46">
        <v>0.16800000000000001</v>
      </c>
      <c r="I14" s="46">
        <v>0.21</v>
      </c>
    </row>
    <row r="15" spans="1:13">
      <c r="A15" s="47" t="s">
        <v>101</v>
      </c>
      <c r="B15" s="48"/>
      <c r="C15" s="48"/>
      <c r="D15" s="49">
        <f>D13+D10+D6</f>
        <v>1</v>
      </c>
      <c r="E15" s="49">
        <f t="shared" ref="E15:I15" si="3">E13+E10+E6</f>
        <v>1</v>
      </c>
      <c r="F15" s="49">
        <f t="shared" si="3"/>
        <v>1</v>
      </c>
      <c r="G15" s="49">
        <f t="shared" si="3"/>
        <v>1</v>
      </c>
      <c r="H15" s="49">
        <f t="shared" si="3"/>
        <v>1</v>
      </c>
      <c r="I15" s="49">
        <f t="shared" si="3"/>
        <v>1</v>
      </c>
    </row>
    <row r="16" spans="1:13">
      <c r="A16" s="78" t="s">
        <v>72</v>
      </c>
      <c r="B16" s="78"/>
      <c r="C16" s="78"/>
      <c r="D16" s="78"/>
      <c r="E16" s="78"/>
    </row>
    <row r="17" spans="1:5">
      <c r="A17" s="78" t="s">
        <v>73</v>
      </c>
      <c r="B17" s="78"/>
      <c r="C17" s="78"/>
      <c r="D17" s="78"/>
      <c r="E17" s="78"/>
    </row>
  </sheetData>
  <sheetProtection algorithmName="SHA-512" hashValue="k6yUEsbIZiGidJEIbC5URqfrxUyLugK5c3LsGNPuVZtkxLvtBcVJrqHyULWIohB9c10xlL4/JfJgzfG0yosHNw==" saltValue="sVxED/v4FKY0sf7+FZA1Kg==" spinCount="100000" sheet="1" objects="1" scenarios="1"/>
  <mergeCells count="3">
    <mergeCell ref="A3:I3"/>
    <mergeCell ref="A16:E16"/>
    <mergeCell ref="A17:E17"/>
  </mergeCells>
  <hyperlinks>
    <hyperlink ref="A1" location="'Summary Offerings'!A1" display="Return To Summary Offerings" xr:uid="{4AE25C7F-3918-413B-9212-DAEA505FEFA8}"/>
  </hyperlink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B777-DD30-4C7C-8798-651FDBD44B0B}">
  <sheetPr>
    <pageSetUpPr fitToPage="1"/>
  </sheetPr>
  <dimension ref="A1:I25"/>
  <sheetViews>
    <sheetView workbookViewId="0">
      <selection activeCell="D12" sqref="D12"/>
    </sheetView>
  </sheetViews>
  <sheetFormatPr defaultColWidth="9.140625" defaultRowHeight="21.75"/>
  <cols>
    <col min="1" max="1" width="13.85546875" style="28" customWidth="1"/>
    <col min="2" max="2" width="53.42578125" style="28" customWidth="1"/>
    <col min="3" max="3" width="28.7109375" style="28" hidden="1" customWidth="1"/>
    <col min="4" max="9" width="21.42578125" style="28" customWidth="1"/>
    <col min="10" max="16384" width="9.140625" style="28"/>
  </cols>
  <sheetData>
    <row r="1" spans="1:9">
      <c r="A1" s="27" t="s">
        <v>75</v>
      </c>
    </row>
    <row r="2" spans="1:9" s="29" customFormat="1"/>
    <row r="3" spans="1:9" ht="27.75">
      <c r="A3" s="77" t="s">
        <v>76</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SUM(D7:D7)</f>
        <v>0</v>
      </c>
      <c r="E6" s="38">
        <f t="shared" si="0"/>
        <v>0</v>
      </c>
      <c r="F6" s="38">
        <f t="shared" si="0"/>
        <v>0.2</v>
      </c>
      <c r="G6" s="38">
        <f t="shared" si="0"/>
        <v>0.4</v>
      </c>
      <c r="H6" s="38">
        <f t="shared" si="0"/>
        <v>0.6</v>
      </c>
      <c r="I6" s="38">
        <f t="shared" si="0"/>
        <v>0.8</v>
      </c>
    </row>
    <row r="7" spans="1:9" s="29" customFormat="1">
      <c r="A7" s="39" t="s">
        <v>87</v>
      </c>
      <c r="B7" s="40" t="s">
        <v>88</v>
      </c>
      <c r="C7" s="40" t="s">
        <v>89</v>
      </c>
      <c r="D7" s="41">
        <v>0</v>
      </c>
      <c r="E7" s="41">
        <v>0</v>
      </c>
      <c r="F7" s="41">
        <v>0.2</v>
      </c>
      <c r="G7" s="41">
        <v>0.4</v>
      </c>
      <c r="H7" s="41">
        <v>0.6</v>
      </c>
      <c r="I7" s="41">
        <v>0.8</v>
      </c>
    </row>
    <row r="8" spans="1:9">
      <c r="A8" s="36" t="s">
        <v>90</v>
      </c>
      <c r="B8" s="37"/>
      <c r="C8" s="42"/>
      <c r="D8" s="38">
        <f t="shared" ref="D8:I8" si="1">SUM(D9:D10)</f>
        <v>1</v>
      </c>
      <c r="E8" s="38">
        <f t="shared" si="1"/>
        <v>0.8</v>
      </c>
      <c r="F8" s="38">
        <f t="shared" si="1"/>
        <v>0.6</v>
      </c>
      <c r="G8" s="38">
        <f t="shared" si="1"/>
        <v>0.4</v>
      </c>
      <c r="H8" s="38">
        <f t="shared" si="1"/>
        <v>0.2</v>
      </c>
      <c r="I8" s="38">
        <f t="shared" si="1"/>
        <v>0</v>
      </c>
    </row>
    <row r="9" spans="1:9" s="29" customFormat="1">
      <c r="A9" s="39" t="s">
        <v>91</v>
      </c>
      <c r="B9" s="40" t="s">
        <v>92</v>
      </c>
      <c r="C9" s="40" t="s">
        <v>93</v>
      </c>
      <c r="D9" s="43">
        <v>0.5</v>
      </c>
      <c r="E9" s="43">
        <v>0.4</v>
      </c>
      <c r="F9" s="43">
        <v>0.3</v>
      </c>
      <c r="G9" s="43">
        <v>0</v>
      </c>
      <c r="H9" s="43">
        <v>0</v>
      </c>
      <c r="I9" s="43">
        <v>0</v>
      </c>
    </row>
    <row r="10" spans="1:9" s="29" customFormat="1">
      <c r="A10" s="39" t="s">
        <v>94</v>
      </c>
      <c r="B10" s="40" t="s">
        <v>95</v>
      </c>
      <c r="C10" s="40" t="s">
        <v>96</v>
      </c>
      <c r="D10" s="43">
        <v>0.5</v>
      </c>
      <c r="E10" s="43">
        <v>0.4</v>
      </c>
      <c r="F10" s="43">
        <v>0.3</v>
      </c>
      <c r="G10" s="43">
        <v>0.4</v>
      </c>
      <c r="H10" s="43">
        <v>0.2</v>
      </c>
      <c r="I10" s="43">
        <v>0</v>
      </c>
    </row>
    <row r="11" spans="1:9">
      <c r="A11" s="36" t="s">
        <v>97</v>
      </c>
      <c r="B11" s="37"/>
      <c r="C11" s="42"/>
      <c r="D11" s="44">
        <f t="shared" ref="D11:I11" si="2">SUM(D12:D12)</f>
        <v>0</v>
      </c>
      <c r="E11" s="44">
        <f t="shared" si="2"/>
        <v>0.2</v>
      </c>
      <c r="F11" s="44">
        <f t="shared" si="2"/>
        <v>0.2</v>
      </c>
      <c r="G11" s="44">
        <f t="shared" si="2"/>
        <v>0.2</v>
      </c>
      <c r="H11" s="44">
        <f t="shared" si="2"/>
        <v>0.2</v>
      </c>
      <c r="I11" s="44">
        <f t="shared" si="2"/>
        <v>0.2</v>
      </c>
    </row>
    <row r="12" spans="1:9" s="29" customFormat="1" ht="43.5">
      <c r="A12" s="39" t="s">
        <v>98</v>
      </c>
      <c r="B12" s="40" t="s">
        <v>99</v>
      </c>
      <c r="C12" s="45" t="s">
        <v>100</v>
      </c>
      <c r="D12" s="46">
        <v>0</v>
      </c>
      <c r="E12" s="46">
        <v>0.2</v>
      </c>
      <c r="F12" s="46">
        <v>0.2</v>
      </c>
      <c r="G12" s="46">
        <v>0.2</v>
      </c>
      <c r="H12" s="46">
        <v>0.2</v>
      </c>
      <c r="I12" s="46">
        <v>0.2</v>
      </c>
    </row>
    <row r="13" spans="1:9">
      <c r="A13" s="47" t="s">
        <v>101</v>
      </c>
      <c r="B13" s="48"/>
      <c r="C13" s="48"/>
      <c r="D13" s="49">
        <f>D11+D8+D6</f>
        <v>1</v>
      </c>
      <c r="E13" s="49">
        <f t="shared" ref="E13:I13" si="3">E11+E8+E6</f>
        <v>1</v>
      </c>
      <c r="F13" s="49">
        <f t="shared" si="3"/>
        <v>1</v>
      </c>
      <c r="G13" s="49">
        <f t="shared" si="3"/>
        <v>1</v>
      </c>
      <c r="H13" s="49">
        <f t="shared" si="3"/>
        <v>1</v>
      </c>
      <c r="I13" s="49">
        <f t="shared" si="3"/>
        <v>1</v>
      </c>
    </row>
    <row r="14" spans="1:9">
      <c r="A14" s="78" t="s">
        <v>72</v>
      </c>
      <c r="B14" s="78"/>
      <c r="C14" s="78"/>
      <c r="D14" s="78"/>
      <c r="E14" s="78"/>
    </row>
    <row r="15" spans="1:9">
      <c r="A15" s="78" t="s">
        <v>73</v>
      </c>
      <c r="B15" s="78"/>
      <c r="C15" s="78"/>
      <c r="D15" s="78"/>
      <c r="E15" s="78"/>
    </row>
    <row r="20" spans="2:2">
      <c r="B20" s="50"/>
    </row>
    <row r="21" spans="2:2">
      <c r="B21" s="50"/>
    </row>
    <row r="22" spans="2:2">
      <c r="B22" s="50"/>
    </row>
    <row r="23" spans="2:2">
      <c r="B23" s="50"/>
    </row>
    <row r="24" spans="2:2">
      <c r="B24" s="50"/>
    </row>
    <row r="25" spans="2:2">
      <c r="B25" s="50"/>
    </row>
  </sheetData>
  <sheetProtection algorithmName="SHA-512" hashValue="KKm4Jz/LPDqyTKfwwz1yH/9pGlOV7xIp/3wIU0sABTeib4LNknXIOOoWlp5DQJdxF7Hbi+a1RyoMUJ2llI3mUg==" saltValue="o3afcIdMQnvumFYZFRgOqg==" spinCount="100000" sheet="1" objects="1" scenarios="1"/>
  <mergeCells count="3">
    <mergeCell ref="A3:I3"/>
    <mergeCell ref="A14:E14"/>
    <mergeCell ref="A15:E15"/>
  </mergeCells>
  <hyperlinks>
    <hyperlink ref="A1" location="'Summary Offerings'!A1" display="Return To Summary Offerings" xr:uid="{4EB26DFF-F6F1-493B-8345-0DA5DCB7497D}"/>
  </hyperlinks>
  <pageMargins left="0.7" right="0.7" top="0.75" bottom="0.75" header="0.3" footer="0.3"/>
  <pageSetup scale="6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0E2-FAF4-4AF0-9DDF-1BF746193FF9}">
  <sheetPr>
    <pageSetUpPr fitToPage="1"/>
  </sheetPr>
  <dimension ref="A1:I17"/>
  <sheetViews>
    <sheetView workbookViewId="0">
      <selection activeCell="F4" sqref="F4"/>
    </sheetView>
  </sheetViews>
  <sheetFormatPr defaultColWidth="9.140625" defaultRowHeight="21.75"/>
  <cols>
    <col min="1" max="1" width="13.85546875" style="28" customWidth="1"/>
    <col min="2" max="2" width="53.42578125" style="28" customWidth="1"/>
    <col min="3" max="3" width="35.85546875" style="28" hidden="1" customWidth="1"/>
    <col min="4" max="9" width="21.42578125" style="28" customWidth="1"/>
    <col min="10" max="16384" width="9.140625" style="28"/>
  </cols>
  <sheetData>
    <row r="1" spans="1:9">
      <c r="A1" s="27" t="s">
        <v>75</v>
      </c>
    </row>
    <row r="2" spans="1:9" s="29" customFormat="1"/>
    <row r="3" spans="1:9" ht="27.75">
      <c r="A3" s="77" t="s">
        <v>390</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SUM(D7:D9)</f>
        <v>0</v>
      </c>
      <c r="E6" s="38">
        <f t="shared" si="0"/>
        <v>0.06</v>
      </c>
      <c r="F6" s="38">
        <f t="shared" si="0"/>
        <v>0.26</v>
      </c>
      <c r="G6" s="38">
        <f t="shared" si="0"/>
        <v>0.47399999999999998</v>
      </c>
      <c r="H6" s="38">
        <f t="shared" si="0"/>
        <v>0.63200000000000001</v>
      </c>
      <c r="I6" s="38">
        <f t="shared" si="0"/>
        <v>0.79</v>
      </c>
    </row>
    <row r="7" spans="1:9" s="29" customFormat="1">
      <c r="A7" s="39" t="s">
        <v>87</v>
      </c>
      <c r="B7" s="40" t="s">
        <v>88</v>
      </c>
      <c r="C7" s="40" t="s">
        <v>89</v>
      </c>
      <c r="D7" s="41">
        <v>0</v>
      </c>
      <c r="E7" s="41">
        <v>0</v>
      </c>
      <c r="F7" s="41">
        <v>0.14000000000000001</v>
      </c>
      <c r="G7" s="41">
        <v>0.29399999999999998</v>
      </c>
      <c r="H7" s="41">
        <v>0.39200000000000002</v>
      </c>
      <c r="I7" s="41">
        <v>0.49</v>
      </c>
    </row>
    <row r="8" spans="1:9" s="29" customFormat="1">
      <c r="A8" s="39" t="s">
        <v>142</v>
      </c>
      <c r="B8" s="40" t="s">
        <v>143</v>
      </c>
      <c r="C8" s="40" t="s">
        <v>387</v>
      </c>
      <c r="D8" s="41">
        <v>0</v>
      </c>
      <c r="E8" s="41">
        <v>0.03</v>
      </c>
      <c r="F8" s="41">
        <v>0.06</v>
      </c>
      <c r="G8" s="41">
        <v>0.09</v>
      </c>
      <c r="H8" s="41">
        <v>0.12</v>
      </c>
      <c r="I8" s="41">
        <v>0.15</v>
      </c>
    </row>
    <row r="9" spans="1:9" s="29" customFormat="1">
      <c r="A9" s="39" t="s">
        <v>110</v>
      </c>
      <c r="B9" s="40" t="s">
        <v>111</v>
      </c>
      <c r="C9" s="40" t="s">
        <v>112</v>
      </c>
      <c r="D9" s="41">
        <v>0</v>
      </c>
      <c r="E9" s="41">
        <v>0.03</v>
      </c>
      <c r="F9" s="41">
        <v>0.06</v>
      </c>
      <c r="G9" s="41">
        <v>0.09</v>
      </c>
      <c r="H9" s="41">
        <v>0.12</v>
      </c>
      <c r="I9" s="41">
        <v>0.15</v>
      </c>
    </row>
    <row r="10" spans="1:9">
      <c r="A10" s="36" t="s">
        <v>90</v>
      </c>
      <c r="B10" s="37"/>
      <c r="C10" s="54"/>
      <c r="D10" s="38">
        <f t="shared" ref="D10:I10" si="1">SUM(D11:D12)</f>
        <v>1</v>
      </c>
      <c r="E10" s="38">
        <f t="shared" si="1"/>
        <v>0.8</v>
      </c>
      <c r="F10" s="38">
        <f t="shared" si="1"/>
        <v>0.6</v>
      </c>
      <c r="G10" s="38">
        <f t="shared" si="1"/>
        <v>0.4</v>
      </c>
      <c r="H10" s="38">
        <f t="shared" si="1"/>
        <v>0.2</v>
      </c>
      <c r="I10" s="38">
        <f t="shared" si="1"/>
        <v>0</v>
      </c>
    </row>
    <row r="11" spans="1:9" s="29" customFormat="1">
      <c r="A11" s="39" t="s">
        <v>149</v>
      </c>
      <c r="B11" s="40" t="s">
        <v>150</v>
      </c>
      <c r="C11" s="40" t="s">
        <v>388</v>
      </c>
      <c r="D11" s="43">
        <v>0.4</v>
      </c>
      <c r="E11" s="43">
        <v>0.32</v>
      </c>
      <c r="F11" s="43">
        <v>0.24</v>
      </c>
      <c r="G11" s="43">
        <v>0.16</v>
      </c>
      <c r="H11" s="43">
        <v>0.08</v>
      </c>
      <c r="I11" s="43">
        <v>0</v>
      </c>
    </row>
    <row r="12" spans="1:9" s="29" customFormat="1">
      <c r="A12" s="39" t="s">
        <v>103</v>
      </c>
      <c r="B12" s="40" t="s">
        <v>104</v>
      </c>
      <c r="C12" s="40" t="s">
        <v>124</v>
      </c>
      <c r="D12" s="43">
        <v>0.6</v>
      </c>
      <c r="E12" s="43">
        <v>0.48</v>
      </c>
      <c r="F12" s="43">
        <v>0.36</v>
      </c>
      <c r="G12" s="43">
        <v>0.24</v>
      </c>
      <c r="H12" s="43">
        <v>0.12</v>
      </c>
      <c r="I12" s="43">
        <v>0</v>
      </c>
    </row>
    <row r="13" spans="1:9">
      <c r="A13" s="36" t="s">
        <v>97</v>
      </c>
      <c r="B13" s="37"/>
      <c r="C13" s="54"/>
      <c r="D13" s="44">
        <f t="shared" ref="D13:I13" si="2">SUM(D14:D14)</f>
        <v>0</v>
      </c>
      <c r="E13" s="44">
        <f t="shared" si="2"/>
        <v>0.14000000000000001</v>
      </c>
      <c r="F13" s="44">
        <f t="shared" si="2"/>
        <v>0.14000000000000001</v>
      </c>
      <c r="G13" s="44">
        <f t="shared" si="2"/>
        <v>0.126</v>
      </c>
      <c r="H13" s="44">
        <f t="shared" si="2"/>
        <v>0.16800000000000001</v>
      </c>
      <c r="I13" s="44">
        <f t="shared" si="2"/>
        <v>0.21</v>
      </c>
    </row>
    <row r="14" spans="1:9" s="29" customFormat="1">
      <c r="A14" s="39" t="s">
        <v>98</v>
      </c>
      <c r="B14" s="40" t="s">
        <v>99</v>
      </c>
      <c r="C14" s="45" t="s">
        <v>389</v>
      </c>
      <c r="D14" s="46">
        <v>0</v>
      </c>
      <c r="E14" s="46">
        <v>0.14000000000000001</v>
      </c>
      <c r="F14" s="46">
        <v>0.14000000000000001</v>
      </c>
      <c r="G14" s="46">
        <v>0.126</v>
      </c>
      <c r="H14" s="46">
        <v>0.16800000000000001</v>
      </c>
      <c r="I14" s="46">
        <v>0.21</v>
      </c>
    </row>
    <row r="15" spans="1:9">
      <c r="A15" s="47" t="s">
        <v>101</v>
      </c>
      <c r="B15" s="48"/>
      <c r="C15" s="48"/>
      <c r="D15" s="49">
        <f>D13+D10+D6</f>
        <v>1</v>
      </c>
      <c r="E15" s="49">
        <f t="shared" ref="E15:I15" si="3">E13+E10+E6</f>
        <v>1</v>
      </c>
      <c r="F15" s="49">
        <f t="shared" si="3"/>
        <v>1</v>
      </c>
      <c r="G15" s="49">
        <f t="shared" si="3"/>
        <v>1</v>
      </c>
      <c r="H15" s="49">
        <f t="shared" si="3"/>
        <v>1</v>
      </c>
      <c r="I15" s="49">
        <f t="shared" si="3"/>
        <v>1</v>
      </c>
    </row>
    <row r="16" spans="1:9">
      <c r="A16" s="78" t="s">
        <v>72</v>
      </c>
      <c r="B16" s="78"/>
      <c r="C16" s="78"/>
      <c r="D16" s="78"/>
      <c r="E16" s="78"/>
    </row>
    <row r="17" spans="1:5">
      <c r="A17" s="78" t="s">
        <v>73</v>
      </c>
      <c r="B17" s="78"/>
      <c r="C17" s="78"/>
      <c r="D17" s="78"/>
      <c r="E17" s="78"/>
    </row>
  </sheetData>
  <sheetProtection algorithmName="SHA-512" hashValue="QJaAraFMjgmDC+ePhSJW0pxkiCMWybk4/lW/sLvheICOjlSNhu6dqF7g45aPUyL2t/iwMgulMJ5kPvQtBqab6g==" saltValue="ksJFmwH2bPlMVC1s9JHQow==" spinCount="100000" sheet="1" objects="1" scenarios="1"/>
  <mergeCells count="3">
    <mergeCell ref="A3:I3"/>
    <mergeCell ref="A16:E16"/>
    <mergeCell ref="A17:E17"/>
  </mergeCells>
  <hyperlinks>
    <hyperlink ref="A1" location="'Summary Offerings'!A1" display="Return To Summary Offerings" xr:uid="{2600D6E7-01A9-4A44-8C81-9B4F897E3AE8}"/>
  </hyperlinks>
  <pageMargins left="0.7" right="0.7" top="0.75" bottom="0.75" header="0.3" footer="0.3"/>
  <pageSetup scale="6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F4DA-E5B7-45B1-9114-09CEE84F64F2}">
  <sheetPr>
    <pageSetUpPr fitToPage="1"/>
  </sheetPr>
  <dimension ref="A1:M19"/>
  <sheetViews>
    <sheetView workbookViewId="0">
      <selection activeCell="A3" sqref="A3:I3"/>
    </sheetView>
  </sheetViews>
  <sheetFormatPr defaultColWidth="9.140625" defaultRowHeight="21.75"/>
  <cols>
    <col min="1" max="1" width="13.85546875" style="28" customWidth="1"/>
    <col min="2" max="2" width="53.42578125" style="28" customWidth="1"/>
    <col min="3" max="3" width="38.28515625" style="28" hidden="1" customWidth="1"/>
    <col min="4" max="9" width="21.42578125" style="28" customWidth="1"/>
    <col min="10" max="10" width="9.140625" style="28"/>
    <col min="11" max="13" width="11.140625" style="28" bestFit="1" customWidth="1"/>
    <col min="14" max="16384" width="9.140625" style="28"/>
  </cols>
  <sheetData>
    <row r="1" spans="1:13">
      <c r="A1" s="27" t="s">
        <v>75</v>
      </c>
    </row>
    <row r="2" spans="1:13" s="29" customFormat="1"/>
    <row r="3" spans="1:13" ht="27.75">
      <c r="A3" s="77" t="s">
        <v>391</v>
      </c>
      <c r="B3" s="77"/>
      <c r="C3" s="77"/>
      <c r="D3" s="77"/>
      <c r="E3" s="77"/>
      <c r="F3" s="77"/>
      <c r="G3" s="77"/>
      <c r="H3" s="77"/>
      <c r="I3" s="77"/>
    </row>
    <row r="4" spans="1:13" s="29" customFormat="1"/>
    <row r="5" spans="1:13" s="35" customFormat="1" ht="43.5">
      <c r="A5" s="30" t="s">
        <v>77</v>
      </c>
      <c r="B5" s="31" t="s">
        <v>78</v>
      </c>
      <c r="C5" s="31" t="s">
        <v>79</v>
      </c>
      <c r="D5" s="32" t="s">
        <v>80</v>
      </c>
      <c r="E5" s="33" t="s">
        <v>81</v>
      </c>
      <c r="F5" s="34" t="s">
        <v>82</v>
      </c>
      <c r="G5" s="34" t="s">
        <v>83</v>
      </c>
      <c r="H5" s="34" t="s">
        <v>84</v>
      </c>
      <c r="I5" s="34" t="s">
        <v>85</v>
      </c>
    </row>
    <row r="6" spans="1:13">
      <c r="A6" s="36" t="s">
        <v>86</v>
      </c>
      <c r="B6" s="37"/>
      <c r="C6" s="37"/>
      <c r="D6" s="38">
        <f t="shared" ref="D6:I6" si="0">SUM(D7:D9)</f>
        <v>0</v>
      </c>
      <c r="E6" s="38">
        <f t="shared" si="0"/>
        <v>4.8000000000000001E-2</v>
      </c>
      <c r="F6" s="38">
        <f t="shared" si="0"/>
        <v>0.20800000000000002</v>
      </c>
      <c r="G6" s="38">
        <f t="shared" si="0"/>
        <v>0.48000000000000004</v>
      </c>
      <c r="H6" s="38">
        <f t="shared" si="0"/>
        <v>0.64</v>
      </c>
      <c r="I6" s="38">
        <f t="shared" si="0"/>
        <v>0.8</v>
      </c>
    </row>
    <row r="7" spans="1:13" s="29" customFormat="1">
      <c r="A7" s="39" t="s">
        <v>87</v>
      </c>
      <c r="B7" s="40" t="s">
        <v>88</v>
      </c>
      <c r="C7" s="40" t="s">
        <v>89</v>
      </c>
      <c r="D7" s="41">
        <v>0</v>
      </c>
      <c r="E7" s="41">
        <v>0</v>
      </c>
      <c r="F7" s="41">
        <v>0.112</v>
      </c>
      <c r="G7" s="41">
        <v>0.33600000000000002</v>
      </c>
      <c r="H7" s="41">
        <v>0.44800000000000001</v>
      </c>
      <c r="I7" s="41">
        <v>0.56000000000000005</v>
      </c>
      <c r="K7" s="52"/>
      <c r="L7" s="52"/>
      <c r="M7" s="52"/>
    </row>
    <row r="8" spans="1:13" s="29" customFormat="1">
      <c r="A8" s="39" t="s">
        <v>142</v>
      </c>
      <c r="B8" s="40" t="s">
        <v>143</v>
      </c>
      <c r="C8" s="40" t="s">
        <v>387</v>
      </c>
      <c r="D8" s="41">
        <v>0</v>
      </c>
      <c r="E8" s="41">
        <v>2.4E-2</v>
      </c>
      <c r="F8" s="41">
        <v>4.8000000000000001E-2</v>
      </c>
      <c r="G8" s="41">
        <v>7.1999999999999995E-2</v>
      </c>
      <c r="H8" s="41">
        <v>9.6000000000000002E-2</v>
      </c>
      <c r="I8" s="41">
        <v>0.12</v>
      </c>
      <c r="K8" s="52"/>
      <c r="L8" s="52"/>
      <c r="M8" s="52"/>
    </row>
    <row r="9" spans="1:13" s="29" customFormat="1">
      <c r="A9" s="39" t="s">
        <v>110</v>
      </c>
      <c r="B9" s="40" t="s">
        <v>111</v>
      </c>
      <c r="C9" s="40" t="s">
        <v>112</v>
      </c>
      <c r="D9" s="41">
        <v>0</v>
      </c>
      <c r="E9" s="41">
        <v>2.4E-2</v>
      </c>
      <c r="F9" s="41">
        <v>4.8000000000000001E-2</v>
      </c>
      <c r="G9" s="41">
        <v>7.1999999999999995E-2</v>
      </c>
      <c r="H9" s="41">
        <v>9.6000000000000002E-2</v>
      </c>
      <c r="I9" s="41">
        <v>0.12</v>
      </c>
      <c r="K9" s="52"/>
      <c r="L9" s="52"/>
      <c r="M9" s="52"/>
    </row>
    <row r="10" spans="1:13">
      <c r="A10" s="36" t="s">
        <v>90</v>
      </c>
      <c r="B10" s="37"/>
      <c r="C10" s="54"/>
      <c r="D10" s="38">
        <f t="shared" ref="D10:I10" si="1">SUM(D11:D12)</f>
        <v>0.8</v>
      </c>
      <c r="E10" s="38">
        <f t="shared" si="1"/>
        <v>0.64</v>
      </c>
      <c r="F10" s="38">
        <f t="shared" si="1"/>
        <v>0.48</v>
      </c>
      <c r="G10" s="38">
        <f t="shared" si="1"/>
        <v>0.32</v>
      </c>
      <c r="H10" s="38">
        <f t="shared" si="1"/>
        <v>0.16</v>
      </c>
      <c r="I10" s="38">
        <f t="shared" si="1"/>
        <v>0</v>
      </c>
    </row>
    <row r="11" spans="1:13" s="29" customFormat="1">
      <c r="A11" s="39" t="s">
        <v>149</v>
      </c>
      <c r="B11" s="40" t="s">
        <v>150</v>
      </c>
      <c r="C11" s="40" t="s">
        <v>388</v>
      </c>
      <c r="D11" s="43">
        <v>0.32</v>
      </c>
      <c r="E11" s="43">
        <v>0.25600000000000001</v>
      </c>
      <c r="F11" s="43">
        <v>0.192</v>
      </c>
      <c r="G11" s="43">
        <v>0.128</v>
      </c>
      <c r="H11" s="43">
        <v>6.4000000000000001E-2</v>
      </c>
      <c r="I11" s="43">
        <v>0</v>
      </c>
      <c r="K11" s="71"/>
    </row>
    <row r="12" spans="1:13" s="29" customFormat="1">
      <c r="A12" s="39" t="s">
        <v>94</v>
      </c>
      <c r="B12" s="40" t="s">
        <v>95</v>
      </c>
      <c r="C12" s="40" t="s">
        <v>96</v>
      </c>
      <c r="D12" s="43">
        <v>0.48</v>
      </c>
      <c r="E12" s="43">
        <v>0.38400000000000001</v>
      </c>
      <c r="F12" s="43">
        <v>0.28799999999999998</v>
      </c>
      <c r="G12" s="43">
        <v>0.192</v>
      </c>
      <c r="H12" s="43">
        <v>9.6000000000000002E-2</v>
      </c>
      <c r="I12" s="43">
        <v>0</v>
      </c>
      <c r="K12" s="71"/>
    </row>
    <row r="13" spans="1:13">
      <c r="A13" s="36" t="s">
        <v>97</v>
      </c>
      <c r="B13" s="37"/>
      <c r="C13" s="54"/>
      <c r="D13" s="44">
        <f t="shared" ref="D13:I13" si="2">SUM(D14:D16)</f>
        <v>0.2</v>
      </c>
      <c r="E13" s="44">
        <f t="shared" si="2"/>
        <v>0.312</v>
      </c>
      <c r="F13" s="44">
        <f t="shared" si="2"/>
        <v>0.312</v>
      </c>
      <c r="G13" s="44">
        <f t="shared" si="2"/>
        <v>0.2</v>
      </c>
      <c r="H13" s="44">
        <f t="shared" si="2"/>
        <v>0.2</v>
      </c>
      <c r="I13" s="44">
        <f t="shared" si="2"/>
        <v>0.2</v>
      </c>
    </row>
    <row r="14" spans="1:13" s="29" customFormat="1">
      <c r="A14" s="39" t="s">
        <v>126</v>
      </c>
      <c r="B14" s="40" t="s">
        <v>127</v>
      </c>
      <c r="C14" s="45" t="s">
        <v>392</v>
      </c>
      <c r="D14" s="46">
        <v>0.1</v>
      </c>
      <c r="E14" s="46">
        <v>0.1</v>
      </c>
      <c r="F14" s="46">
        <v>0.1</v>
      </c>
      <c r="G14" s="46">
        <v>0.1</v>
      </c>
      <c r="H14" s="46">
        <v>0.1</v>
      </c>
      <c r="I14" s="46">
        <v>0.1</v>
      </c>
      <c r="K14" s="71"/>
    </row>
    <row r="15" spans="1:13" s="29" customFormat="1">
      <c r="A15" s="39" t="s">
        <v>129</v>
      </c>
      <c r="B15" s="40" t="s">
        <v>130</v>
      </c>
      <c r="C15" s="45" t="s">
        <v>393</v>
      </c>
      <c r="D15" s="46">
        <v>0.1</v>
      </c>
      <c r="E15" s="46">
        <v>0.1</v>
      </c>
      <c r="F15" s="46">
        <v>0.1</v>
      </c>
      <c r="G15" s="46">
        <v>0.1</v>
      </c>
      <c r="H15" s="46">
        <v>0.1</v>
      </c>
      <c r="I15" s="46">
        <v>0.1</v>
      </c>
      <c r="K15" s="71"/>
    </row>
    <row r="16" spans="1:13" s="29" customFormat="1">
      <c r="A16" s="39" t="s">
        <v>98</v>
      </c>
      <c r="B16" s="40" t="s">
        <v>99</v>
      </c>
      <c r="C16" s="45" t="s">
        <v>389</v>
      </c>
      <c r="D16" s="46">
        <v>0</v>
      </c>
      <c r="E16" s="46">
        <v>0.112</v>
      </c>
      <c r="F16" s="46">
        <v>0.112</v>
      </c>
      <c r="G16" s="46">
        <v>0</v>
      </c>
      <c r="H16" s="46">
        <v>0</v>
      </c>
      <c r="I16" s="46">
        <v>0</v>
      </c>
      <c r="K16" s="71"/>
    </row>
    <row r="17" spans="1:9">
      <c r="A17" s="47" t="s">
        <v>101</v>
      </c>
      <c r="B17" s="48"/>
      <c r="C17" s="48"/>
      <c r="D17" s="49">
        <f>D13+D10+D6</f>
        <v>1</v>
      </c>
      <c r="E17" s="49">
        <f t="shared" ref="E17:I17" si="3">E13+E10+E6</f>
        <v>1</v>
      </c>
      <c r="F17" s="49">
        <f t="shared" si="3"/>
        <v>1</v>
      </c>
      <c r="G17" s="49">
        <f t="shared" si="3"/>
        <v>1</v>
      </c>
      <c r="H17" s="49">
        <f t="shared" si="3"/>
        <v>1</v>
      </c>
      <c r="I17" s="49">
        <f t="shared" si="3"/>
        <v>1</v>
      </c>
    </row>
    <row r="18" spans="1:9">
      <c r="A18" s="78" t="s">
        <v>72</v>
      </c>
      <c r="B18" s="78"/>
      <c r="C18" s="78"/>
      <c r="D18" s="78"/>
      <c r="E18" s="78"/>
    </row>
    <row r="19" spans="1:9">
      <c r="A19" s="78" t="s">
        <v>73</v>
      </c>
      <c r="B19" s="78"/>
      <c r="C19" s="78"/>
      <c r="D19" s="78"/>
      <c r="E19" s="78"/>
    </row>
  </sheetData>
  <sheetProtection algorithmName="SHA-512" hashValue="tG+SlQ6Nra/dGEUDvalaOOeM5UWfEBRgApa9ly5Q5vp5Xw6fDIEPianUJHftnMtaFyUjYipxdKXzAr0HxuVByg==" saltValue="fkuQJghmVD2/qhZXXGKEdQ==" spinCount="100000" sheet="1" objects="1" scenarios="1"/>
  <mergeCells count="3">
    <mergeCell ref="A3:I3"/>
    <mergeCell ref="A18:E18"/>
    <mergeCell ref="A19:E19"/>
  </mergeCells>
  <hyperlinks>
    <hyperlink ref="A1" location="'Summary Offerings'!A1" display="Return To Summary Offerings" xr:uid="{C073388A-F8A6-4B45-BF87-F709E2F8A19F}"/>
  </hyperlinks>
  <pageMargins left="0.7" right="0.7" top="0.75" bottom="0.75" header="0.3" footer="0.3"/>
  <pageSetup scale="6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EF8B-C43C-41D8-8F93-F64A2616EF37}">
  <sheetPr>
    <pageSetUpPr fitToPage="1"/>
  </sheetPr>
  <dimension ref="A1:I19"/>
  <sheetViews>
    <sheetView workbookViewId="0">
      <selection activeCell="E4" sqref="E4"/>
    </sheetView>
  </sheetViews>
  <sheetFormatPr defaultColWidth="9.140625" defaultRowHeight="21.75"/>
  <cols>
    <col min="1" max="1" width="13.85546875" style="28" customWidth="1"/>
    <col min="2" max="2" width="53.42578125" style="28" customWidth="1"/>
    <col min="3" max="3" width="38.28515625" style="28" hidden="1" customWidth="1"/>
    <col min="4" max="9" width="21.42578125" style="28" customWidth="1"/>
    <col min="10" max="16384" width="9.140625" style="28"/>
  </cols>
  <sheetData>
    <row r="1" spans="1:9">
      <c r="A1" s="27" t="s">
        <v>75</v>
      </c>
    </row>
    <row r="2" spans="1:9" s="29" customFormat="1"/>
    <row r="3" spans="1:9" ht="27.75">
      <c r="A3" s="77" t="s">
        <v>394</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SUM(D7:D9)</f>
        <v>0</v>
      </c>
      <c r="E6" s="38">
        <f t="shared" si="0"/>
        <v>4.8000000000000001E-2</v>
      </c>
      <c r="F6" s="38">
        <f t="shared" si="0"/>
        <v>0.20800000000000002</v>
      </c>
      <c r="G6" s="38">
        <f t="shared" si="0"/>
        <v>0.48000000000000004</v>
      </c>
      <c r="H6" s="38">
        <f t="shared" si="0"/>
        <v>0.64</v>
      </c>
      <c r="I6" s="38">
        <f t="shared" si="0"/>
        <v>0.8</v>
      </c>
    </row>
    <row r="7" spans="1:9" s="29" customFormat="1">
      <c r="A7" s="39" t="s">
        <v>87</v>
      </c>
      <c r="B7" s="40" t="s">
        <v>88</v>
      </c>
      <c r="C7" s="40" t="s">
        <v>89</v>
      </c>
      <c r="D7" s="41">
        <v>0</v>
      </c>
      <c r="E7" s="41">
        <v>0</v>
      </c>
      <c r="F7" s="41">
        <v>0.112</v>
      </c>
      <c r="G7" s="41">
        <v>0.33600000000000002</v>
      </c>
      <c r="H7" s="41">
        <v>0.44800000000000001</v>
      </c>
      <c r="I7" s="41">
        <v>0.56000000000000005</v>
      </c>
    </row>
    <row r="8" spans="1:9" s="29" customFormat="1">
      <c r="A8" s="39" t="s">
        <v>142</v>
      </c>
      <c r="B8" s="40" t="s">
        <v>143</v>
      </c>
      <c r="C8" s="40" t="s">
        <v>387</v>
      </c>
      <c r="D8" s="41">
        <v>0</v>
      </c>
      <c r="E8" s="41">
        <v>2.4E-2</v>
      </c>
      <c r="F8" s="41">
        <v>4.8000000000000001E-2</v>
      </c>
      <c r="G8" s="41">
        <v>7.1999999999999995E-2</v>
      </c>
      <c r="H8" s="41">
        <v>9.6000000000000002E-2</v>
      </c>
      <c r="I8" s="41">
        <v>0.12</v>
      </c>
    </row>
    <row r="9" spans="1:9" s="29" customFormat="1">
      <c r="A9" s="39" t="s">
        <v>110</v>
      </c>
      <c r="B9" s="40" t="s">
        <v>111</v>
      </c>
      <c r="C9" s="40" t="s">
        <v>112</v>
      </c>
      <c r="D9" s="41">
        <v>0</v>
      </c>
      <c r="E9" s="41">
        <v>2.4E-2</v>
      </c>
      <c r="F9" s="41">
        <v>4.8000000000000001E-2</v>
      </c>
      <c r="G9" s="41">
        <v>7.1999999999999995E-2</v>
      </c>
      <c r="H9" s="41">
        <v>9.6000000000000002E-2</v>
      </c>
      <c r="I9" s="41">
        <v>0.12</v>
      </c>
    </row>
    <row r="10" spans="1:9">
      <c r="A10" s="36" t="s">
        <v>90</v>
      </c>
      <c r="B10" s="37"/>
      <c r="C10" s="54"/>
      <c r="D10" s="38">
        <f t="shared" ref="D10:I10" si="1">SUM(D11:D12)</f>
        <v>0.8</v>
      </c>
      <c r="E10" s="38">
        <f t="shared" si="1"/>
        <v>0.64</v>
      </c>
      <c r="F10" s="38">
        <f t="shared" si="1"/>
        <v>0.48</v>
      </c>
      <c r="G10" s="38">
        <f t="shared" si="1"/>
        <v>0.32</v>
      </c>
      <c r="H10" s="38">
        <f t="shared" si="1"/>
        <v>0.16</v>
      </c>
      <c r="I10" s="38">
        <f t="shared" si="1"/>
        <v>0</v>
      </c>
    </row>
    <row r="11" spans="1:9" s="29" customFormat="1">
      <c r="A11" s="39" t="s">
        <v>149</v>
      </c>
      <c r="B11" s="40" t="s">
        <v>150</v>
      </c>
      <c r="C11" s="40" t="s">
        <v>388</v>
      </c>
      <c r="D11" s="43">
        <v>0.32</v>
      </c>
      <c r="E11" s="43">
        <v>0.25600000000000001</v>
      </c>
      <c r="F11" s="43">
        <v>0.192</v>
      </c>
      <c r="G11" s="43">
        <v>0.128</v>
      </c>
      <c r="H11" s="43">
        <v>6.4000000000000001E-2</v>
      </c>
      <c r="I11" s="43">
        <v>0</v>
      </c>
    </row>
    <row r="12" spans="1:9" s="29" customFormat="1">
      <c r="A12" s="39" t="s">
        <v>103</v>
      </c>
      <c r="B12" s="40" t="s">
        <v>104</v>
      </c>
      <c r="C12" s="40" t="s">
        <v>124</v>
      </c>
      <c r="D12" s="43">
        <v>0.48</v>
      </c>
      <c r="E12" s="43">
        <v>0.38400000000000001</v>
      </c>
      <c r="F12" s="43">
        <v>0.28799999999999998</v>
      </c>
      <c r="G12" s="43">
        <v>0.192</v>
      </c>
      <c r="H12" s="43">
        <v>9.6000000000000002E-2</v>
      </c>
      <c r="I12" s="43">
        <v>0</v>
      </c>
    </row>
    <row r="13" spans="1:9">
      <c r="A13" s="36" t="s">
        <v>97</v>
      </c>
      <c r="B13" s="37"/>
      <c r="C13" s="54"/>
      <c r="D13" s="44">
        <f t="shared" ref="D13:I13" si="2">SUM(D14:D16)</f>
        <v>0.2</v>
      </c>
      <c r="E13" s="44">
        <f t="shared" si="2"/>
        <v>0.312</v>
      </c>
      <c r="F13" s="44">
        <f t="shared" si="2"/>
        <v>0.312</v>
      </c>
      <c r="G13" s="44">
        <f t="shared" si="2"/>
        <v>0.2</v>
      </c>
      <c r="H13" s="44">
        <f t="shared" si="2"/>
        <v>0.2</v>
      </c>
      <c r="I13" s="44">
        <f t="shared" si="2"/>
        <v>0.2</v>
      </c>
    </row>
    <row r="14" spans="1:9" s="29" customFormat="1">
      <c r="A14" s="39" t="s">
        <v>126</v>
      </c>
      <c r="B14" s="40" t="s">
        <v>127</v>
      </c>
      <c r="C14" s="45" t="s">
        <v>392</v>
      </c>
      <c r="D14" s="46">
        <v>0.1</v>
      </c>
      <c r="E14" s="46">
        <v>0.1</v>
      </c>
      <c r="F14" s="46">
        <v>0.1</v>
      </c>
      <c r="G14" s="46">
        <v>0.1</v>
      </c>
      <c r="H14" s="46">
        <v>0.1</v>
      </c>
      <c r="I14" s="46">
        <v>0.1</v>
      </c>
    </row>
    <row r="15" spans="1:9" s="29" customFormat="1">
      <c r="A15" s="39" t="s">
        <v>129</v>
      </c>
      <c r="B15" s="40" t="s">
        <v>130</v>
      </c>
      <c r="C15" s="45" t="s">
        <v>393</v>
      </c>
      <c r="D15" s="46">
        <v>0.1</v>
      </c>
      <c r="E15" s="46">
        <v>0.1</v>
      </c>
      <c r="F15" s="46">
        <v>0.1</v>
      </c>
      <c r="G15" s="46">
        <v>0.1</v>
      </c>
      <c r="H15" s="46">
        <v>0.1</v>
      </c>
      <c r="I15" s="46">
        <v>0.1</v>
      </c>
    </row>
    <row r="16" spans="1:9" s="29" customFormat="1">
      <c r="A16" s="39" t="s">
        <v>98</v>
      </c>
      <c r="B16" s="40" t="s">
        <v>99</v>
      </c>
      <c r="C16" s="45" t="s">
        <v>389</v>
      </c>
      <c r="D16" s="46">
        <v>0</v>
      </c>
      <c r="E16" s="46">
        <v>0.112</v>
      </c>
      <c r="F16" s="46">
        <v>0.112</v>
      </c>
      <c r="G16" s="46">
        <v>0</v>
      </c>
      <c r="H16" s="46">
        <v>0</v>
      </c>
      <c r="I16" s="46">
        <v>0</v>
      </c>
    </row>
    <row r="17" spans="1:9">
      <c r="A17" s="47" t="s">
        <v>101</v>
      </c>
      <c r="B17" s="48"/>
      <c r="C17" s="48"/>
      <c r="D17" s="49">
        <f>D13+D10+D6</f>
        <v>1</v>
      </c>
      <c r="E17" s="49">
        <f t="shared" ref="E17:I17" si="3">E13+E10+E6</f>
        <v>1</v>
      </c>
      <c r="F17" s="49">
        <f t="shared" si="3"/>
        <v>1</v>
      </c>
      <c r="G17" s="49">
        <f t="shared" si="3"/>
        <v>1</v>
      </c>
      <c r="H17" s="49">
        <f t="shared" si="3"/>
        <v>1</v>
      </c>
      <c r="I17" s="49">
        <f t="shared" si="3"/>
        <v>1</v>
      </c>
    </row>
    <row r="18" spans="1:9">
      <c r="A18" s="78" t="s">
        <v>72</v>
      </c>
      <c r="B18" s="78"/>
      <c r="C18" s="78"/>
      <c r="D18" s="78"/>
      <c r="E18" s="78"/>
    </row>
    <row r="19" spans="1:9">
      <c r="A19" s="78" t="s">
        <v>73</v>
      </c>
      <c r="B19" s="78"/>
      <c r="C19" s="78"/>
      <c r="D19" s="78"/>
      <c r="E19" s="78"/>
    </row>
  </sheetData>
  <sheetProtection algorithmName="SHA-512" hashValue="RY8u+hXf2UHD74PoMDIhb4Sc8oXKD/4H0B3HutzS/6tMIn5nDHlzkNZy7/HIDwwWMMKNS+KTB8nZNRVHkWx4dQ==" saltValue="DBVit/SBPNbG1zcnOpNSpw==" spinCount="100000" sheet="1" objects="1" scenarios="1"/>
  <mergeCells count="3">
    <mergeCell ref="A3:I3"/>
    <mergeCell ref="A18:E18"/>
    <mergeCell ref="A19:E19"/>
  </mergeCells>
  <hyperlinks>
    <hyperlink ref="A1" location="'Summary Offerings'!A1" display="Return To Summary Offerings" xr:uid="{6C3E31D2-492B-42D6-B31A-6BC41F9CF53C}"/>
  </hyperlinks>
  <pageMargins left="0.7" right="0.7" top="0.75" bottom="0.75" header="0.3" footer="0.3"/>
  <pageSetup scale="6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9437-177D-4949-B754-3D37D1E08906}">
  <sheetPr>
    <pageSetUpPr fitToPage="1"/>
  </sheetPr>
  <dimension ref="A1:K19"/>
  <sheetViews>
    <sheetView workbookViewId="0">
      <selection activeCell="E4" sqref="E4"/>
    </sheetView>
  </sheetViews>
  <sheetFormatPr defaultColWidth="9.140625" defaultRowHeight="21.75"/>
  <cols>
    <col min="1" max="1" width="13.85546875" style="28" customWidth="1"/>
    <col min="2" max="2" width="53.42578125" style="28" customWidth="1"/>
    <col min="3" max="3" width="38.28515625" style="28" hidden="1" customWidth="1"/>
    <col min="4" max="9" width="21.42578125" style="28" customWidth="1"/>
    <col min="10" max="10" width="9.140625" style="28"/>
    <col min="11" max="11" width="11.28515625" style="28" bestFit="1" customWidth="1"/>
    <col min="12" max="16384" width="9.140625" style="28"/>
  </cols>
  <sheetData>
    <row r="1" spans="1:11">
      <c r="A1" s="27" t="s">
        <v>75</v>
      </c>
    </row>
    <row r="2" spans="1:11" s="29" customFormat="1"/>
    <row r="3" spans="1:11" ht="27.75">
      <c r="A3" s="77" t="s">
        <v>395</v>
      </c>
      <c r="B3" s="77"/>
      <c r="C3" s="77"/>
      <c r="D3" s="77"/>
      <c r="E3" s="77"/>
      <c r="F3" s="77"/>
      <c r="G3" s="77"/>
      <c r="H3" s="77"/>
      <c r="I3" s="77"/>
    </row>
    <row r="4" spans="1:11" s="29" customFormat="1"/>
    <row r="5" spans="1:11" s="35" customFormat="1" ht="43.5">
      <c r="A5" s="30" t="s">
        <v>77</v>
      </c>
      <c r="B5" s="31" t="s">
        <v>78</v>
      </c>
      <c r="C5" s="31" t="s">
        <v>79</v>
      </c>
      <c r="D5" s="32" t="s">
        <v>80</v>
      </c>
      <c r="E5" s="33" t="s">
        <v>81</v>
      </c>
      <c r="F5" s="34" t="s">
        <v>82</v>
      </c>
      <c r="G5" s="34" t="s">
        <v>83</v>
      </c>
      <c r="H5" s="34" t="s">
        <v>84</v>
      </c>
      <c r="I5" s="34" t="s">
        <v>85</v>
      </c>
    </row>
    <row r="6" spans="1:11">
      <c r="A6" s="36" t="s">
        <v>86</v>
      </c>
      <c r="B6" s="37"/>
      <c r="C6" s="37"/>
      <c r="D6" s="38">
        <f t="shared" ref="D6:I6" si="0">SUM(D7:D9)</f>
        <v>0</v>
      </c>
      <c r="E6" s="38">
        <f t="shared" si="0"/>
        <v>3.5999999999999997E-2</v>
      </c>
      <c r="F6" s="38">
        <f t="shared" si="0"/>
        <v>0.156</v>
      </c>
      <c r="G6" s="38">
        <f t="shared" si="0"/>
        <v>0.36</v>
      </c>
      <c r="H6" s="38">
        <f t="shared" si="0"/>
        <v>0.48000000000000004</v>
      </c>
      <c r="I6" s="38">
        <f t="shared" si="0"/>
        <v>0.6</v>
      </c>
      <c r="K6" s="72"/>
    </row>
    <row r="7" spans="1:11" s="29" customFormat="1">
      <c r="A7" s="39" t="s">
        <v>87</v>
      </c>
      <c r="B7" s="40" t="s">
        <v>88</v>
      </c>
      <c r="C7" s="40" t="s">
        <v>89</v>
      </c>
      <c r="D7" s="41">
        <v>0</v>
      </c>
      <c r="E7" s="41">
        <v>0</v>
      </c>
      <c r="F7" s="41">
        <v>8.4000000000000005E-2</v>
      </c>
      <c r="G7" s="41">
        <v>0.252</v>
      </c>
      <c r="H7" s="41">
        <v>0.33600000000000002</v>
      </c>
      <c r="I7" s="41">
        <v>0.42</v>
      </c>
      <c r="J7" s="73"/>
      <c r="K7" s="52"/>
    </row>
    <row r="8" spans="1:11" s="29" customFormat="1">
      <c r="A8" s="39" t="s">
        <v>142</v>
      </c>
      <c r="B8" s="40" t="s">
        <v>143</v>
      </c>
      <c r="C8" s="40" t="s">
        <v>387</v>
      </c>
      <c r="D8" s="41">
        <v>0</v>
      </c>
      <c r="E8" s="41">
        <v>1.7999999999999999E-2</v>
      </c>
      <c r="F8" s="41">
        <v>3.5999999999999997E-2</v>
      </c>
      <c r="G8" s="41">
        <v>5.3999999999999999E-2</v>
      </c>
      <c r="H8" s="41">
        <v>7.1999999999999995E-2</v>
      </c>
      <c r="I8" s="41">
        <v>0.09</v>
      </c>
      <c r="J8" s="73"/>
      <c r="K8" s="52"/>
    </row>
    <row r="9" spans="1:11" s="29" customFormat="1">
      <c r="A9" s="39" t="s">
        <v>110</v>
      </c>
      <c r="B9" s="40" t="s">
        <v>111</v>
      </c>
      <c r="C9" s="40" t="s">
        <v>112</v>
      </c>
      <c r="D9" s="41">
        <v>0</v>
      </c>
      <c r="E9" s="41">
        <v>1.7999999999999999E-2</v>
      </c>
      <c r="F9" s="41">
        <v>3.5999999999999997E-2</v>
      </c>
      <c r="G9" s="41">
        <v>5.3999999999999999E-2</v>
      </c>
      <c r="H9" s="41">
        <v>7.1999999999999995E-2</v>
      </c>
      <c r="I9" s="41">
        <v>0.09</v>
      </c>
      <c r="J9" s="73"/>
      <c r="K9" s="52"/>
    </row>
    <row r="10" spans="1:11">
      <c r="A10" s="36" t="s">
        <v>90</v>
      </c>
      <c r="B10" s="37"/>
      <c r="C10" s="54"/>
      <c r="D10" s="38">
        <f t="shared" ref="D10:I10" si="1">SUM(D11:D12)</f>
        <v>0.6</v>
      </c>
      <c r="E10" s="38">
        <f t="shared" si="1"/>
        <v>0.48</v>
      </c>
      <c r="F10" s="38">
        <f t="shared" si="1"/>
        <v>0.36</v>
      </c>
      <c r="G10" s="38">
        <f t="shared" si="1"/>
        <v>0.24</v>
      </c>
      <c r="H10" s="38">
        <f t="shared" si="1"/>
        <v>0.12</v>
      </c>
      <c r="I10" s="38">
        <f t="shared" si="1"/>
        <v>0</v>
      </c>
    </row>
    <row r="11" spans="1:11" s="29" customFormat="1">
      <c r="A11" s="39" t="s">
        <v>149</v>
      </c>
      <c r="B11" s="40" t="s">
        <v>150</v>
      </c>
      <c r="C11" s="40" t="s">
        <v>388</v>
      </c>
      <c r="D11" s="43">
        <v>0.24</v>
      </c>
      <c r="E11" s="43">
        <v>0.192</v>
      </c>
      <c r="F11" s="43">
        <v>0.14399999999999999</v>
      </c>
      <c r="G11" s="43">
        <v>9.6000000000000002E-2</v>
      </c>
      <c r="H11" s="43">
        <v>4.8000000000000001E-2</v>
      </c>
      <c r="I11" s="43">
        <v>0</v>
      </c>
    </row>
    <row r="12" spans="1:11" s="29" customFormat="1">
      <c r="A12" s="39" t="s">
        <v>94</v>
      </c>
      <c r="B12" s="40" t="s">
        <v>95</v>
      </c>
      <c r="C12" s="40" t="s">
        <v>96</v>
      </c>
      <c r="D12" s="43">
        <v>0.36</v>
      </c>
      <c r="E12" s="43">
        <v>0.28799999999999998</v>
      </c>
      <c r="F12" s="43">
        <v>0.216</v>
      </c>
      <c r="G12" s="43">
        <v>0.14399999999999999</v>
      </c>
      <c r="H12" s="43">
        <v>7.1999999999999995E-2</v>
      </c>
      <c r="I12" s="43">
        <v>0</v>
      </c>
    </row>
    <row r="13" spans="1:11">
      <c r="A13" s="36" t="s">
        <v>97</v>
      </c>
      <c r="B13" s="37"/>
      <c r="C13" s="54"/>
      <c r="D13" s="44">
        <f t="shared" ref="D13:I13" si="2">SUM(D14:D16)</f>
        <v>0.4</v>
      </c>
      <c r="E13" s="44">
        <f t="shared" si="2"/>
        <v>0.48400000000000004</v>
      </c>
      <c r="F13" s="44">
        <f t="shared" si="2"/>
        <v>0.48400000000000004</v>
      </c>
      <c r="G13" s="44">
        <f t="shared" si="2"/>
        <v>0.4</v>
      </c>
      <c r="H13" s="44">
        <f t="shared" si="2"/>
        <v>0.4</v>
      </c>
      <c r="I13" s="44">
        <f t="shared" si="2"/>
        <v>0.4</v>
      </c>
    </row>
    <row r="14" spans="1:11" s="29" customFormat="1">
      <c r="A14" s="39" t="s">
        <v>126</v>
      </c>
      <c r="B14" s="40" t="s">
        <v>127</v>
      </c>
      <c r="C14" s="45" t="s">
        <v>392</v>
      </c>
      <c r="D14" s="46">
        <v>0.2</v>
      </c>
      <c r="E14" s="46">
        <v>0.2</v>
      </c>
      <c r="F14" s="46">
        <v>0.2</v>
      </c>
      <c r="G14" s="46">
        <v>0.2</v>
      </c>
      <c r="H14" s="46">
        <v>0.2</v>
      </c>
      <c r="I14" s="46">
        <v>0.2</v>
      </c>
    </row>
    <row r="15" spans="1:11" s="29" customFormat="1">
      <c r="A15" s="39" t="s">
        <v>129</v>
      </c>
      <c r="B15" s="40" t="s">
        <v>130</v>
      </c>
      <c r="C15" s="45" t="s">
        <v>393</v>
      </c>
      <c r="D15" s="46">
        <v>0.2</v>
      </c>
      <c r="E15" s="46">
        <v>0.2</v>
      </c>
      <c r="F15" s="46">
        <v>0.2</v>
      </c>
      <c r="G15" s="46">
        <v>0.2</v>
      </c>
      <c r="H15" s="46">
        <v>0.2</v>
      </c>
      <c r="I15" s="46">
        <v>0.2</v>
      </c>
    </row>
    <row r="16" spans="1:11" s="29" customFormat="1">
      <c r="A16" s="39" t="s">
        <v>98</v>
      </c>
      <c r="B16" s="40" t="s">
        <v>99</v>
      </c>
      <c r="C16" s="45" t="s">
        <v>389</v>
      </c>
      <c r="D16" s="46">
        <v>0</v>
      </c>
      <c r="E16" s="46">
        <v>8.4000000000000005E-2</v>
      </c>
      <c r="F16" s="46">
        <v>8.4000000000000005E-2</v>
      </c>
      <c r="G16" s="46">
        <v>0</v>
      </c>
      <c r="H16" s="46">
        <v>0</v>
      </c>
      <c r="I16" s="46">
        <v>0</v>
      </c>
    </row>
    <row r="17" spans="1:9">
      <c r="A17" s="47" t="s">
        <v>101</v>
      </c>
      <c r="B17" s="48"/>
      <c r="C17" s="48"/>
      <c r="D17" s="49">
        <f>D13+D10+D6</f>
        <v>1</v>
      </c>
      <c r="E17" s="49">
        <f t="shared" ref="E17:I17" si="3">E13+E10+E6</f>
        <v>1</v>
      </c>
      <c r="F17" s="49">
        <f t="shared" si="3"/>
        <v>1</v>
      </c>
      <c r="G17" s="49">
        <f t="shared" si="3"/>
        <v>1</v>
      </c>
      <c r="H17" s="49">
        <f t="shared" si="3"/>
        <v>1</v>
      </c>
      <c r="I17" s="49">
        <f t="shared" si="3"/>
        <v>1</v>
      </c>
    </row>
    <row r="18" spans="1:9">
      <c r="A18" s="78" t="s">
        <v>72</v>
      </c>
      <c r="B18" s="78"/>
      <c r="C18" s="78"/>
      <c r="D18" s="78"/>
      <c r="E18" s="78"/>
    </row>
    <row r="19" spans="1:9">
      <c r="A19" s="78" t="s">
        <v>73</v>
      </c>
      <c r="B19" s="78"/>
      <c r="C19" s="78"/>
      <c r="D19" s="78"/>
      <c r="E19" s="78"/>
    </row>
  </sheetData>
  <sheetProtection algorithmName="SHA-512" hashValue="qHozeaziUiH83YP/r27jWn8v64WsTElWIq/G6Enw6vv/+RpxwRSEo8mD0AMzvV4TEpURhaB7/yImFyJySfrkRQ==" saltValue="wCpRlzz+AA66IL5BAw4+1A==" spinCount="100000" sheet="1" objects="1" scenarios="1"/>
  <mergeCells count="3">
    <mergeCell ref="A3:I3"/>
    <mergeCell ref="A18:E18"/>
    <mergeCell ref="A19:E19"/>
  </mergeCells>
  <hyperlinks>
    <hyperlink ref="A1" location="'Summary Offerings'!A1" display="Return To Summary Offerings" xr:uid="{0723144E-7E69-4ABF-A619-D8A0CBEB3F3C}"/>
  </hyperlinks>
  <pageMargins left="0.7" right="0.7" top="0.75" bottom="0.75" header="0.3" footer="0.3"/>
  <pageSetup scale="6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3381-DFDB-4B06-A71A-C3A6F44E9A83}">
  <sheetPr>
    <pageSetUpPr fitToPage="1"/>
  </sheetPr>
  <dimension ref="A1:I19"/>
  <sheetViews>
    <sheetView workbookViewId="0">
      <selection activeCell="D4" sqref="D4"/>
    </sheetView>
  </sheetViews>
  <sheetFormatPr defaultColWidth="9.140625" defaultRowHeight="21.75"/>
  <cols>
    <col min="1" max="1" width="13.85546875" style="28" customWidth="1"/>
    <col min="2" max="2" width="53.42578125" style="28" customWidth="1"/>
    <col min="3" max="3" width="38.28515625" style="28" hidden="1" customWidth="1"/>
    <col min="4" max="9" width="21.42578125" style="28" customWidth="1"/>
    <col min="10" max="16384" width="9.140625" style="28"/>
  </cols>
  <sheetData>
    <row r="1" spans="1:9">
      <c r="A1" s="27" t="s">
        <v>75</v>
      </c>
    </row>
    <row r="2" spans="1:9" s="29" customFormat="1"/>
    <row r="3" spans="1:9" ht="27.75">
      <c r="A3" s="77" t="s">
        <v>396</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SUM(D7:D9)</f>
        <v>0</v>
      </c>
      <c r="E6" s="38">
        <f t="shared" si="0"/>
        <v>3.5999999999999997E-2</v>
      </c>
      <c r="F6" s="38">
        <f t="shared" si="0"/>
        <v>0.156</v>
      </c>
      <c r="G6" s="38">
        <f t="shared" si="0"/>
        <v>0.36</v>
      </c>
      <c r="H6" s="38">
        <f t="shared" si="0"/>
        <v>0.48000000000000004</v>
      </c>
      <c r="I6" s="38">
        <f t="shared" si="0"/>
        <v>0.6</v>
      </c>
    </row>
    <row r="7" spans="1:9" s="29" customFormat="1">
      <c r="A7" s="39" t="s">
        <v>87</v>
      </c>
      <c r="B7" s="40" t="s">
        <v>88</v>
      </c>
      <c r="C7" s="40" t="s">
        <v>89</v>
      </c>
      <c r="D7" s="41">
        <v>0</v>
      </c>
      <c r="E7" s="41">
        <v>0</v>
      </c>
      <c r="F7" s="41">
        <v>8.4000000000000005E-2</v>
      </c>
      <c r="G7" s="41">
        <v>0.252</v>
      </c>
      <c r="H7" s="41">
        <v>0.33600000000000002</v>
      </c>
      <c r="I7" s="41">
        <v>0.42</v>
      </c>
    </row>
    <row r="8" spans="1:9" s="29" customFormat="1">
      <c r="A8" s="39" t="s">
        <v>142</v>
      </c>
      <c r="B8" s="40" t="s">
        <v>143</v>
      </c>
      <c r="C8" s="40" t="s">
        <v>387</v>
      </c>
      <c r="D8" s="41">
        <v>0</v>
      </c>
      <c r="E8" s="41">
        <v>1.7999999999999999E-2</v>
      </c>
      <c r="F8" s="41">
        <v>3.5999999999999997E-2</v>
      </c>
      <c r="G8" s="41">
        <v>5.3999999999999999E-2</v>
      </c>
      <c r="H8" s="41">
        <v>7.1999999999999995E-2</v>
      </c>
      <c r="I8" s="41">
        <v>0.09</v>
      </c>
    </row>
    <row r="9" spans="1:9" s="29" customFormat="1">
      <c r="A9" s="39" t="s">
        <v>110</v>
      </c>
      <c r="B9" s="40" t="s">
        <v>111</v>
      </c>
      <c r="C9" s="40" t="s">
        <v>112</v>
      </c>
      <c r="D9" s="41">
        <v>0</v>
      </c>
      <c r="E9" s="41">
        <v>1.7999999999999999E-2</v>
      </c>
      <c r="F9" s="41">
        <v>3.5999999999999997E-2</v>
      </c>
      <c r="G9" s="41">
        <v>5.3999999999999999E-2</v>
      </c>
      <c r="H9" s="41">
        <v>7.1999999999999995E-2</v>
      </c>
      <c r="I9" s="41">
        <v>0.09</v>
      </c>
    </row>
    <row r="10" spans="1:9">
      <c r="A10" s="36" t="s">
        <v>90</v>
      </c>
      <c r="B10" s="37"/>
      <c r="C10" s="54"/>
      <c r="D10" s="38">
        <f t="shared" ref="D10:I10" si="1">SUM(D11:D12)</f>
        <v>0.6</v>
      </c>
      <c r="E10" s="38">
        <f t="shared" si="1"/>
        <v>0.48</v>
      </c>
      <c r="F10" s="38">
        <f t="shared" si="1"/>
        <v>0.36</v>
      </c>
      <c r="G10" s="38">
        <f t="shared" si="1"/>
        <v>0.24</v>
      </c>
      <c r="H10" s="38">
        <f t="shared" si="1"/>
        <v>0.12</v>
      </c>
      <c r="I10" s="38">
        <f t="shared" si="1"/>
        <v>0</v>
      </c>
    </row>
    <row r="11" spans="1:9" s="29" customFormat="1">
      <c r="A11" s="39" t="s">
        <v>149</v>
      </c>
      <c r="B11" s="40" t="s">
        <v>150</v>
      </c>
      <c r="C11" s="40" t="s">
        <v>388</v>
      </c>
      <c r="D11" s="43">
        <v>0.24</v>
      </c>
      <c r="E11" s="43">
        <v>0.192</v>
      </c>
      <c r="F11" s="43">
        <v>0.14399999999999999</v>
      </c>
      <c r="G11" s="43">
        <v>9.6000000000000002E-2</v>
      </c>
      <c r="H11" s="43">
        <v>4.8000000000000001E-2</v>
      </c>
      <c r="I11" s="43">
        <v>0</v>
      </c>
    </row>
    <row r="12" spans="1:9" s="29" customFormat="1">
      <c r="A12" s="39" t="s">
        <v>103</v>
      </c>
      <c r="B12" s="40" t="s">
        <v>104</v>
      </c>
      <c r="C12" s="40" t="s">
        <v>124</v>
      </c>
      <c r="D12" s="43">
        <v>0.36</v>
      </c>
      <c r="E12" s="43">
        <v>0.28799999999999998</v>
      </c>
      <c r="F12" s="43">
        <v>0.216</v>
      </c>
      <c r="G12" s="43">
        <v>0.14399999999999999</v>
      </c>
      <c r="H12" s="43">
        <v>7.1999999999999995E-2</v>
      </c>
      <c r="I12" s="43">
        <v>0</v>
      </c>
    </row>
    <row r="13" spans="1:9">
      <c r="A13" s="36" t="s">
        <v>97</v>
      </c>
      <c r="B13" s="37"/>
      <c r="C13" s="54"/>
      <c r="D13" s="44">
        <f t="shared" ref="D13:I13" si="2">SUM(D14:D16)</f>
        <v>0.4</v>
      </c>
      <c r="E13" s="44">
        <f t="shared" si="2"/>
        <v>0.48400000000000004</v>
      </c>
      <c r="F13" s="44">
        <f t="shared" si="2"/>
        <v>0.48400000000000004</v>
      </c>
      <c r="G13" s="44">
        <f t="shared" si="2"/>
        <v>0.4</v>
      </c>
      <c r="H13" s="44">
        <f t="shared" si="2"/>
        <v>0.4</v>
      </c>
      <c r="I13" s="44">
        <f t="shared" si="2"/>
        <v>0.4</v>
      </c>
    </row>
    <row r="14" spans="1:9" s="29" customFormat="1">
      <c r="A14" s="39" t="s">
        <v>126</v>
      </c>
      <c r="B14" s="40" t="s">
        <v>127</v>
      </c>
      <c r="C14" s="45" t="s">
        <v>392</v>
      </c>
      <c r="D14" s="46">
        <v>0.2</v>
      </c>
      <c r="E14" s="46">
        <v>0.2</v>
      </c>
      <c r="F14" s="46">
        <v>0.2</v>
      </c>
      <c r="G14" s="46">
        <v>0.2</v>
      </c>
      <c r="H14" s="46">
        <v>0.2</v>
      </c>
      <c r="I14" s="46">
        <v>0.2</v>
      </c>
    </row>
    <row r="15" spans="1:9" s="29" customFormat="1">
      <c r="A15" s="39" t="s">
        <v>129</v>
      </c>
      <c r="B15" s="40" t="s">
        <v>130</v>
      </c>
      <c r="C15" s="45" t="s">
        <v>393</v>
      </c>
      <c r="D15" s="46">
        <v>0.2</v>
      </c>
      <c r="E15" s="46">
        <v>0.2</v>
      </c>
      <c r="F15" s="46">
        <v>0.2</v>
      </c>
      <c r="G15" s="46">
        <v>0.2</v>
      </c>
      <c r="H15" s="46">
        <v>0.2</v>
      </c>
      <c r="I15" s="46">
        <v>0.2</v>
      </c>
    </row>
    <row r="16" spans="1:9" s="29" customFormat="1">
      <c r="A16" s="39" t="s">
        <v>98</v>
      </c>
      <c r="B16" s="40" t="s">
        <v>99</v>
      </c>
      <c r="C16" s="45" t="s">
        <v>389</v>
      </c>
      <c r="D16" s="46">
        <v>0</v>
      </c>
      <c r="E16" s="46">
        <v>8.4000000000000005E-2</v>
      </c>
      <c r="F16" s="46">
        <v>8.4000000000000005E-2</v>
      </c>
      <c r="G16" s="46">
        <v>0</v>
      </c>
      <c r="H16" s="46">
        <v>0</v>
      </c>
      <c r="I16" s="46">
        <v>0</v>
      </c>
    </row>
    <row r="17" spans="1:9">
      <c r="A17" s="47" t="s">
        <v>101</v>
      </c>
      <c r="B17" s="48"/>
      <c r="C17" s="48"/>
      <c r="D17" s="49">
        <f>D13+D10+D6</f>
        <v>1</v>
      </c>
      <c r="E17" s="49">
        <f t="shared" ref="E17:I17" si="3">E13+E10+E6</f>
        <v>1</v>
      </c>
      <c r="F17" s="49">
        <f t="shared" si="3"/>
        <v>1</v>
      </c>
      <c r="G17" s="49">
        <f t="shared" si="3"/>
        <v>1</v>
      </c>
      <c r="H17" s="49">
        <f t="shared" si="3"/>
        <v>1</v>
      </c>
      <c r="I17" s="49">
        <f t="shared" si="3"/>
        <v>1</v>
      </c>
    </row>
    <row r="18" spans="1:9">
      <c r="A18" s="78" t="s">
        <v>72</v>
      </c>
      <c r="B18" s="78"/>
      <c r="C18" s="78"/>
      <c r="D18" s="78"/>
      <c r="E18" s="78"/>
    </row>
    <row r="19" spans="1:9">
      <c r="A19" s="78" t="s">
        <v>73</v>
      </c>
      <c r="B19" s="78"/>
      <c r="C19" s="78"/>
      <c r="D19" s="78"/>
      <c r="E19" s="78"/>
    </row>
  </sheetData>
  <sheetProtection algorithmName="SHA-512" hashValue="9egVkk9bZOg3VQQotv56+X/yoTiOh/7DFhYREiqxkKnt3JPIwF0wLTsydsulAMgARuXXK8mwah4b8EPjMw3ylA==" saltValue="YfTHPIYHMNkP/PlXvLNOog==" spinCount="100000" sheet="1" objects="1" scenarios="1"/>
  <mergeCells count="3">
    <mergeCell ref="A3:I3"/>
    <mergeCell ref="A18:E18"/>
    <mergeCell ref="A19:E19"/>
  </mergeCells>
  <hyperlinks>
    <hyperlink ref="A1" location="'Summary Offerings'!A1" display="Return To Summary Offerings" xr:uid="{EBD378E6-0FBC-409B-A4B9-DFD6ED4667C8}"/>
  </hyperlinks>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51E5-67FA-4DD5-BA51-8FA86121962C}">
  <sheetPr>
    <pageSetUpPr fitToPage="1"/>
  </sheetPr>
  <dimension ref="A1:I28"/>
  <sheetViews>
    <sheetView workbookViewId="0">
      <selection activeCell="G19" sqref="G19"/>
    </sheetView>
  </sheetViews>
  <sheetFormatPr defaultColWidth="9.140625" defaultRowHeight="21.75"/>
  <cols>
    <col min="1" max="1" width="13.85546875" style="28" customWidth="1"/>
    <col min="2" max="2" width="53.42578125" style="28" customWidth="1"/>
    <col min="3" max="3" width="28.7109375" style="28" hidden="1" customWidth="1"/>
    <col min="4" max="9" width="21.42578125" style="28" customWidth="1"/>
    <col min="10" max="16384" width="9.140625" style="28"/>
  </cols>
  <sheetData>
    <row r="1" spans="1:9">
      <c r="A1" s="27" t="s">
        <v>75</v>
      </c>
    </row>
    <row r="2" spans="1:9" s="29" customFormat="1"/>
    <row r="3" spans="1:9" ht="27.75">
      <c r="A3" s="77" t="s">
        <v>102</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SUM(D7:D7)</f>
        <v>0</v>
      </c>
      <c r="E6" s="38">
        <f t="shared" si="0"/>
        <v>0</v>
      </c>
      <c r="F6" s="38">
        <f t="shared" si="0"/>
        <v>0.2</v>
      </c>
      <c r="G6" s="38">
        <f t="shared" si="0"/>
        <v>0.4</v>
      </c>
      <c r="H6" s="38">
        <f t="shared" si="0"/>
        <v>0.6</v>
      </c>
      <c r="I6" s="38">
        <f t="shared" si="0"/>
        <v>0.8</v>
      </c>
    </row>
    <row r="7" spans="1:9" s="29" customFormat="1">
      <c r="A7" s="39" t="s">
        <v>87</v>
      </c>
      <c r="B7" s="40" t="s">
        <v>88</v>
      </c>
      <c r="C7" s="40" t="s">
        <v>89</v>
      </c>
      <c r="D7" s="41">
        <v>0</v>
      </c>
      <c r="E7" s="41">
        <v>0</v>
      </c>
      <c r="F7" s="41">
        <v>0.2</v>
      </c>
      <c r="G7" s="41">
        <v>0.4</v>
      </c>
      <c r="H7" s="41">
        <v>0.6</v>
      </c>
      <c r="I7" s="41">
        <v>0.8</v>
      </c>
    </row>
    <row r="8" spans="1:9">
      <c r="A8" s="36" t="s">
        <v>90</v>
      </c>
      <c r="B8" s="37"/>
      <c r="C8" s="42"/>
      <c r="D8" s="38">
        <f t="shared" ref="D8:I8" si="1">SUM(D9:D10)</f>
        <v>1</v>
      </c>
      <c r="E8" s="38">
        <f t="shared" si="1"/>
        <v>0.8</v>
      </c>
      <c r="F8" s="38">
        <f t="shared" si="1"/>
        <v>0.6</v>
      </c>
      <c r="G8" s="38">
        <f t="shared" si="1"/>
        <v>0.4</v>
      </c>
      <c r="H8" s="38">
        <f t="shared" si="1"/>
        <v>0.2</v>
      </c>
      <c r="I8" s="38">
        <f t="shared" si="1"/>
        <v>0</v>
      </c>
    </row>
    <row r="9" spans="1:9" s="29" customFormat="1">
      <c r="A9" s="39" t="s">
        <v>91</v>
      </c>
      <c r="B9" s="40" t="s">
        <v>92</v>
      </c>
      <c r="C9" s="40" t="s">
        <v>93</v>
      </c>
      <c r="D9" s="43">
        <v>0.5</v>
      </c>
      <c r="E9" s="43">
        <v>0.4</v>
      </c>
      <c r="F9" s="43">
        <v>0.3</v>
      </c>
      <c r="G9" s="43">
        <v>0</v>
      </c>
      <c r="H9" s="43">
        <v>0</v>
      </c>
      <c r="I9" s="43">
        <v>0</v>
      </c>
    </row>
    <row r="10" spans="1:9" s="29" customFormat="1">
      <c r="A10" s="39" t="s">
        <v>103</v>
      </c>
      <c r="B10" s="40" t="s">
        <v>104</v>
      </c>
      <c r="C10" s="40" t="s">
        <v>96</v>
      </c>
      <c r="D10" s="43">
        <v>0.5</v>
      </c>
      <c r="E10" s="43">
        <v>0.4</v>
      </c>
      <c r="F10" s="43">
        <v>0.3</v>
      </c>
      <c r="G10" s="43">
        <v>0.4</v>
      </c>
      <c r="H10" s="43">
        <v>0.2</v>
      </c>
      <c r="I10" s="43">
        <v>0</v>
      </c>
    </row>
    <row r="11" spans="1:9">
      <c r="A11" s="36" t="s">
        <v>97</v>
      </c>
      <c r="B11" s="37"/>
      <c r="C11" s="42"/>
      <c r="D11" s="44">
        <f t="shared" ref="D11:I11" si="2">SUM(D12:D12)</f>
        <v>0</v>
      </c>
      <c r="E11" s="44">
        <f t="shared" si="2"/>
        <v>0.2</v>
      </c>
      <c r="F11" s="44">
        <f t="shared" si="2"/>
        <v>0.2</v>
      </c>
      <c r="G11" s="44">
        <f t="shared" si="2"/>
        <v>0.2</v>
      </c>
      <c r="H11" s="44">
        <f t="shared" si="2"/>
        <v>0.2</v>
      </c>
      <c r="I11" s="44">
        <f t="shared" si="2"/>
        <v>0.2</v>
      </c>
    </row>
    <row r="12" spans="1:9" s="29" customFormat="1">
      <c r="A12" s="39" t="s">
        <v>98</v>
      </c>
      <c r="B12" s="40" t="s">
        <v>99</v>
      </c>
      <c r="C12" s="45" t="s">
        <v>105</v>
      </c>
      <c r="D12" s="46">
        <v>0</v>
      </c>
      <c r="E12" s="46">
        <v>0.2</v>
      </c>
      <c r="F12" s="46">
        <v>0.2</v>
      </c>
      <c r="G12" s="46">
        <v>0.2</v>
      </c>
      <c r="H12" s="46">
        <v>0.2</v>
      </c>
      <c r="I12" s="46">
        <v>0.2</v>
      </c>
    </row>
    <row r="13" spans="1:9">
      <c r="A13" s="47" t="s">
        <v>101</v>
      </c>
      <c r="B13" s="48"/>
      <c r="C13" s="48"/>
      <c r="D13" s="49">
        <f>D11+D8+D6</f>
        <v>1</v>
      </c>
      <c r="E13" s="49">
        <f t="shared" ref="E13:I13" si="3">E11+E8+E6</f>
        <v>1</v>
      </c>
      <c r="F13" s="49">
        <f t="shared" si="3"/>
        <v>1</v>
      </c>
      <c r="G13" s="49">
        <f t="shared" si="3"/>
        <v>1</v>
      </c>
      <c r="H13" s="49">
        <f t="shared" si="3"/>
        <v>1</v>
      </c>
      <c r="I13" s="49">
        <f t="shared" si="3"/>
        <v>1</v>
      </c>
    </row>
    <row r="14" spans="1:9">
      <c r="A14" s="78" t="s">
        <v>72</v>
      </c>
      <c r="B14" s="78"/>
      <c r="C14" s="78"/>
      <c r="D14" s="78"/>
      <c r="E14" s="78"/>
    </row>
    <row r="15" spans="1:9">
      <c r="A15" s="78" t="s">
        <v>73</v>
      </c>
      <c r="B15" s="78"/>
      <c r="C15" s="78"/>
      <c r="D15" s="78"/>
      <c r="E15" s="78"/>
    </row>
    <row r="17" s="28" customFormat="1"/>
    <row r="18" s="28" customFormat="1"/>
    <row r="19" s="28" customFormat="1"/>
    <row r="20" s="28" customFormat="1"/>
    <row r="21" s="28" customFormat="1"/>
    <row r="22" s="28" customFormat="1"/>
    <row r="23" s="28" customFormat="1"/>
    <row r="24" s="28" customFormat="1"/>
    <row r="25" s="28" customFormat="1"/>
    <row r="26" s="28" customFormat="1"/>
    <row r="27" s="28" customFormat="1"/>
    <row r="28" s="28" customFormat="1"/>
  </sheetData>
  <sheetProtection algorithmName="SHA-512" hashValue="49ARdqZL42l2xjPL8ZF1KTJhBsEwcomTL5GYatB1j7tpPXLMM/HmRi4ZnvpP5sNIXxpn+RYaIPHpBgq4Ov9upA==" saltValue="gzA4DhidFx5fXbX4WeOS2A==" spinCount="100000" sheet="1" objects="1" scenarios="1"/>
  <mergeCells count="3">
    <mergeCell ref="A3:I3"/>
    <mergeCell ref="A14:E14"/>
    <mergeCell ref="A15:E15"/>
  </mergeCells>
  <hyperlinks>
    <hyperlink ref="A1" location="'Summary Offerings'!A1" display="Return To Summary Offerings" xr:uid="{4BC1C615-4474-4A4B-AD4D-F149E4C710A6}"/>
  </hyperlinks>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406EC-1F89-4BAB-BE74-AE38370DE0EF}">
  <sheetPr>
    <pageSetUpPr fitToPage="1"/>
  </sheetPr>
  <dimension ref="A1:R20"/>
  <sheetViews>
    <sheetView topLeftCell="A2" workbookViewId="0">
      <selection activeCell="D8" sqref="D8"/>
    </sheetView>
  </sheetViews>
  <sheetFormatPr defaultColWidth="9.140625" defaultRowHeight="21.75"/>
  <cols>
    <col min="1" max="1" width="13.85546875" style="28" customWidth="1"/>
    <col min="2" max="2" width="53.42578125" style="28" customWidth="1"/>
    <col min="3" max="3" width="27.5703125" style="28" hidden="1" customWidth="1"/>
    <col min="4" max="9" width="21.42578125" style="28" customWidth="1"/>
    <col min="10" max="10" width="9.140625" style="28"/>
    <col min="11" max="11" width="14.42578125" style="28" customWidth="1"/>
    <col min="12" max="12" width="11" style="28" bestFit="1" customWidth="1"/>
    <col min="13" max="18" width="14.5703125" style="28" customWidth="1"/>
    <col min="19" max="16384" width="9.140625" style="28"/>
  </cols>
  <sheetData>
    <row r="1" spans="1:18">
      <c r="A1" s="27" t="s">
        <v>75</v>
      </c>
    </row>
    <row r="2" spans="1:18" s="29" customFormat="1"/>
    <row r="3" spans="1:18" ht="27.75">
      <c r="A3" s="77" t="s">
        <v>106</v>
      </c>
      <c r="B3" s="77"/>
      <c r="C3" s="77"/>
      <c r="D3" s="77"/>
      <c r="E3" s="77"/>
      <c r="F3" s="77"/>
      <c r="G3" s="77"/>
      <c r="H3" s="77"/>
      <c r="I3" s="77"/>
    </row>
    <row r="4" spans="1:18" s="29" customFormat="1"/>
    <row r="5" spans="1:18" s="35" customFormat="1" ht="43.5">
      <c r="A5" s="30" t="s">
        <v>77</v>
      </c>
      <c r="B5" s="31" t="s">
        <v>78</v>
      </c>
      <c r="C5" s="31" t="s">
        <v>79</v>
      </c>
      <c r="D5" s="32" t="s">
        <v>80</v>
      </c>
      <c r="E5" s="33" t="s">
        <v>81</v>
      </c>
      <c r="F5" s="34" t="s">
        <v>82</v>
      </c>
      <c r="G5" s="34" t="s">
        <v>83</v>
      </c>
      <c r="H5" s="34" t="s">
        <v>84</v>
      </c>
      <c r="I5" s="34" t="s">
        <v>85</v>
      </c>
    </row>
    <row r="6" spans="1:18">
      <c r="A6" s="36" t="s">
        <v>86</v>
      </c>
      <c r="B6" s="37"/>
      <c r="C6" s="37"/>
      <c r="D6" s="38">
        <f t="shared" ref="D6:I6" si="0">SUM(D7:D9)</f>
        <v>0</v>
      </c>
      <c r="E6" s="38">
        <f t="shared" si="0"/>
        <v>0.18000000000000002</v>
      </c>
      <c r="F6" s="38">
        <f t="shared" si="0"/>
        <v>0.36500000000000005</v>
      </c>
      <c r="G6" s="38">
        <f t="shared" si="0"/>
        <v>0.55000000000000004</v>
      </c>
      <c r="H6" s="38">
        <f t="shared" si="0"/>
        <v>0.67500000000000004</v>
      </c>
      <c r="I6" s="38">
        <f t="shared" si="0"/>
        <v>0.8</v>
      </c>
    </row>
    <row r="7" spans="1:18" s="29" customFormat="1">
      <c r="A7" s="39" t="s">
        <v>87</v>
      </c>
      <c r="B7" s="40" t="s">
        <v>88</v>
      </c>
      <c r="C7" s="40" t="s">
        <v>89</v>
      </c>
      <c r="D7" s="41">
        <v>0</v>
      </c>
      <c r="E7" s="41">
        <v>0.11700000000000001</v>
      </c>
      <c r="F7" s="41">
        <v>0.23730000000000001</v>
      </c>
      <c r="G7" s="41">
        <v>0.35749999999999998</v>
      </c>
      <c r="H7" s="41">
        <v>0.43880000000000002</v>
      </c>
      <c r="I7" s="41">
        <v>0.52</v>
      </c>
    </row>
    <row r="8" spans="1:18" s="29" customFormat="1" ht="43.5">
      <c r="A8" s="39" t="s">
        <v>107</v>
      </c>
      <c r="B8" s="40" t="s">
        <v>108</v>
      </c>
      <c r="C8" s="45" t="s">
        <v>109</v>
      </c>
      <c r="D8" s="41">
        <v>0</v>
      </c>
      <c r="E8" s="41">
        <v>2.7E-2</v>
      </c>
      <c r="F8" s="41">
        <v>5.4699999999999999E-2</v>
      </c>
      <c r="G8" s="41">
        <v>8.2500000000000004E-2</v>
      </c>
      <c r="H8" s="41">
        <v>0.1012</v>
      </c>
      <c r="I8" s="41">
        <v>0.12</v>
      </c>
    </row>
    <row r="9" spans="1:18" s="29" customFormat="1" ht="43.5">
      <c r="A9" s="39" t="s">
        <v>110</v>
      </c>
      <c r="B9" s="40" t="s">
        <v>111</v>
      </c>
      <c r="C9" s="45" t="s">
        <v>112</v>
      </c>
      <c r="D9" s="41">
        <v>0</v>
      </c>
      <c r="E9" s="41">
        <v>3.5999999999999997E-2</v>
      </c>
      <c r="F9" s="41">
        <v>7.2999999999999995E-2</v>
      </c>
      <c r="G9" s="41">
        <v>0.11</v>
      </c>
      <c r="H9" s="41">
        <v>0.13500000000000001</v>
      </c>
      <c r="I9" s="41">
        <v>0.16</v>
      </c>
    </row>
    <row r="10" spans="1:18">
      <c r="A10" s="36" t="s">
        <v>90</v>
      </c>
      <c r="B10" s="37"/>
      <c r="C10" s="42"/>
      <c r="D10" s="38">
        <f t="shared" ref="D10:I10" si="1">SUM(D11:D13)</f>
        <v>0.8</v>
      </c>
      <c r="E10" s="38">
        <f t="shared" si="1"/>
        <v>0.60000000000000009</v>
      </c>
      <c r="F10" s="38">
        <f t="shared" si="1"/>
        <v>0.44999999999999996</v>
      </c>
      <c r="G10" s="38">
        <f t="shared" si="1"/>
        <v>0.30000000000000004</v>
      </c>
      <c r="H10" s="38">
        <f t="shared" si="1"/>
        <v>0.15000000000000002</v>
      </c>
      <c r="I10" s="38">
        <f t="shared" si="1"/>
        <v>0</v>
      </c>
      <c r="L10" s="51"/>
    </row>
    <row r="11" spans="1:18" s="29" customFormat="1">
      <c r="A11" s="39" t="s">
        <v>91</v>
      </c>
      <c r="B11" s="40" t="s">
        <v>92</v>
      </c>
      <c r="C11" s="40" t="s">
        <v>113</v>
      </c>
      <c r="D11" s="43">
        <v>0.26500000000000001</v>
      </c>
      <c r="E11" s="43">
        <v>0.2</v>
      </c>
      <c r="F11" s="43">
        <v>0.15</v>
      </c>
      <c r="G11" s="43">
        <v>0.1</v>
      </c>
      <c r="H11" s="43">
        <v>0.05</v>
      </c>
      <c r="I11" s="43">
        <v>0</v>
      </c>
      <c r="K11" s="52"/>
      <c r="L11" s="52"/>
      <c r="M11" s="52"/>
      <c r="N11" s="52"/>
      <c r="O11" s="52"/>
      <c r="P11" s="52"/>
      <c r="Q11" s="52"/>
      <c r="R11" s="52"/>
    </row>
    <row r="12" spans="1:18" s="29" customFormat="1">
      <c r="A12" s="39" t="s">
        <v>114</v>
      </c>
      <c r="B12" s="40" t="s">
        <v>115</v>
      </c>
      <c r="C12" s="40" t="s">
        <v>116</v>
      </c>
      <c r="D12" s="43">
        <v>0.26500000000000001</v>
      </c>
      <c r="E12" s="43">
        <v>0.2</v>
      </c>
      <c r="F12" s="43">
        <v>0.15</v>
      </c>
      <c r="G12" s="43">
        <v>0.1</v>
      </c>
      <c r="H12" s="43">
        <v>0.05</v>
      </c>
      <c r="I12" s="43">
        <v>0</v>
      </c>
      <c r="K12" s="52"/>
      <c r="L12" s="52"/>
      <c r="M12" s="52"/>
      <c r="N12" s="52"/>
      <c r="O12" s="52"/>
      <c r="P12" s="52"/>
      <c r="Q12" s="52"/>
      <c r="R12" s="52"/>
    </row>
    <row r="13" spans="1:18" s="29" customFormat="1">
      <c r="A13" s="39" t="s">
        <v>94</v>
      </c>
      <c r="B13" s="40" t="s">
        <v>95</v>
      </c>
      <c r="C13" s="40" t="s">
        <v>96</v>
      </c>
      <c r="D13" s="43">
        <v>0.27</v>
      </c>
      <c r="E13" s="43">
        <v>0.2</v>
      </c>
      <c r="F13" s="43">
        <v>0.15</v>
      </c>
      <c r="G13" s="43">
        <v>0.1</v>
      </c>
      <c r="H13" s="43">
        <v>0.05</v>
      </c>
      <c r="I13" s="43">
        <v>0</v>
      </c>
      <c r="K13" s="52"/>
      <c r="L13" s="52"/>
      <c r="M13" s="52"/>
      <c r="N13" s="52"/>
      <c r="O13" s="52"/>
      <c r="P13" s="52"/>
      <c r="Q13" s="52"/>
      <c r="R13" s="52"/>
    </row>
    <row r="14" spans="1:18">
      <c r="A14" s="36" t="s">
        <v>97</v>
      </c>
      <c r="B14" s="37"/>
      <c r="C14" s="42"/>
      <c r="D14" s="44">
        <f t="shared" ref="D14:I14" si="2">SUM(D15:D17)</f>
        <v>0.2</v>
      </c>
      <c r="E14" s="44">
        <f t="shared" si="2"/>
        <v>0.22000000000000003</v>
      </c>
      <c r="F14" s="44">
        <f t="shared" si="2"/>
        <v>0.185</v>
      </c>
      <c r="G14" s="44">
        <f t="shared" si="2"/>
        <v>0.15000000000000002</v>
      </c>
      <c r="H14" s="44">
        <f t="shared" si="2"/>
        <v>0.17499999999999999</v>
      </c>
      <c r="I14" s="44">
        <f t="shared" si="2"/>
        <v>0.2</v>
      </c>
    </row>
    <row r="15" spans="1:18" s="29" customFormat="1">
      <c r="A15" s="39" t="s">
        <v>98</v>
      </c>
      <c r="B15" s="40" t="s">
        <v>99</v>
      </c>
      <c r="C15" s="45" t="s">
        <v>105</v>
      </c>
      <c r="D15" s="46">
        <v>0.1</v>
      </c>
      <c r="E15" s="46">
        <v>0.1</v>
      </c>
      <c r="F15" s="46">
        <v>7.4999999999999997E-2</v>
      </c>
      <c r="G15" s="46">
        <v>0.05</v>
      </c>
      <c r="H15" s="46">
        <v>0.05</v>
      </c>
      <c r="I15" s="46">
        <v>0.05</v>
      </c>
    </row>
    <row r="16" spans="1:18" s="29" customFormat="1">
      <c r="A16" s="39" t="s">
        <v>117</v>
      </c>
      <c r="B16" s="40" t="s">
        <v>118</v>
      </c>
      <c r="C16" s="45"/>
      <c r="D16" s="46">
        <v>0</v>
      </c>
      <c r="E16" s="46">
        <v>0.02</v>
      </c>
      <c r="F16" s="46">
        <v>3.5000000000000003E-2</v>
      </c>
      <c r="G16" s="46">
        <v>0.05</v>
      </c>
      <c r="H16" s="46">
        <v>7.4999999999999997E-2</v>
      </c>
      <c r="I16" s="46">
        <v>0.1</v>
      </c>
    </row>
    <row r="17" spans="1:9" s="29" customFormat="1">
      <c r="A17" s="39" t="s">
        <v>119</v>
      </c>
      <c r="B17" s="40" t="s">
        <v>120</v>
      </c>
      <c r="C17" s="45" t="s">
        <v>105</v>
      </c>
      <c r="D17" s="46">
        <v>0.1</v>
      </c>
      <c r="E17" s="46">
        <v>0.1</v>
      </c>
      <c r="F17" s="46">
        <v>7.4999999999999997E-2</v>
      </c>
      <c r="G17" s="46">
        <v>0.05</v>
      </c>
      <c r="H17" s="46">
        <v>0.05</v>
      </c>
      <c r="I17" s="46">
        <v>0.05</v>
      </c>
    </row>
    <row r="18" spans="1:9">
      <c r="A18" s="47" t="s">
        <v>101</v>
      </c>
      <c r="B18" s="48"/>
      <c r="C18" s="48"/>
      <c r="D18" s="49">
        <f>D14+D10+D6</f>
        <v>1</v>
      </c>
      <c r="E18" s="49">
        <f t="shared" ref="E18:I18" si="3">E14+E10+E6</f>
        <v>1</v>
      </c>
      <c r="F18" s="49">
        <f t="shared" si="3"/>
        <v>1</v>
      </c>
      <c r="G18" s="49">
        <f t="shared" si="3"/>
        <v>1</v>
      </c>
      <c r="H18" s="49">
        <f t="shared" si="3"/>
        <v>1</v>
      </c>
      <c r="I18" s="49">
        <f t="shared" si="3"/>
        <v>1</v>
      </c>
    </row>
    <row r="19" spans="1:9">
      <c r="A19" s="78" t="s">
        <v>72</v>
      </c>
      <c r="B19" s="78"/>
      <c r="C19" s="78"/>
      <c r="D19" s="78"/>
      <c r="E19" s="78"/>
    </row>
    <row r="20" spans="1:9">
      <c r="A20" s="78" t="s">
        <v>73</v>
      </c>
      <c r="B20" s="78"/>
      <c r="C20" s="78"/>
      <c r="D20" s="78"/>
      <c r="E20" s="78"/>
    </row>
  </sheetData>
  <sheetProtection algorithmName="SHA-512" hashValue="RC56v43rM10soPRpmPlF07TCdkr89uvKY+SPUnER1ZEtxpES2SYX3szp4VihqYFP2zFqSxCgOuD29vqpRJiHoA==" saltValue="4/OcaRlaaTjXXgqhGSzt4Q==" spinCount="100000" sheet="1" objects="1" scenarios="1"/>
  <mergeCells count="3">
    <mergeCell ref="A3:I3"/>
    <mergeCell ref="A19:E19"/>
    <mergeCell ref="A20:E20"/>
  </mergeCells>
  <hyperlinks>
    <hyperlink ref="A1" location="'Summary Offerings'!A1" display="Return To Summary Offerings" xr:uid="{0A685E12-3E7A-42D2-A997-B0D363E6D65A}"/>
  </hyperlinks>
  <pageMargins left="0.7" right="0.7" top="0.75" bottom="0.75" header="0.3" footer="0.3"/>
  <pageSetup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1CC9-B9F4-46B7-B3D4-4F82F099149C}">
  <sheetPr>
    <pageSetUpPr fitToPage="1"/>
  </sheetPr>
  <dimension ref="A1:I19"/>
  <sheetViews>
    <sheetView workbookViewId="0">
      <selection activeCell="B4" sqref="B4"/>
    </sheetView>
  </sheetViews>
  <sheetFormatPr defaultColWidth="9.140625" defaultRowHeight="21.75"/>
  <cols>
    <col min="1" max="1" width="13.85546875" style="28" customWidth="1"/>
    <col min="2" max="2" width="53.42578125" style="28" customWidth="1"/>
    <col min="3" max="3" width="25.5703125" style="28" hidden="1" customWidth="1"/>
    <col min="4" max="9" width="21.42578125" style="28" customWidth="1"/>
    <col min="10" max="16384" width="9.140625" style="28"/>
  </cols>
  <sheetData>
    <row r="1" spans="1:9">
      <c r="A1" s="27" t="s">
        <v>75</v>
      </c>
    </row>
    <row r="2" spans="1:9" s="29" customFormat="1"/>
    <row r="3" spans="1:9" ht="27.75">
      <c r="A3" s="77" t="s">
        <v>121</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SUM(D7:D9)</f>
        <v>0</v>
      </c>
      <c r="E6" s="38">
        <f t="shared" si="0"/>
        <v>0.18000000000000002</v>
      </c>
      <c r="F6" s="38">
        <f t="shared" si="0"/>
        <v>0.36500000000000005</v>
      </c>
      <c r="G6" s="38">
        <f t="shared" si="0"/>
        <v>0.55000000000000004</v>
      </c>
      <c r="H6" s="38">
        <f t="shared" si="0"/>
        <v>0.67500000000000004</v>
      </c>
      <c r="I6" s="38">
        <f t="shared" si="0"/>
        <v>0.8</v>
      </c>
    </row>
    <row r="7" spans="1:9" s="29" customFormat="1">
      <c r="A7" s="39" t="s">
        <v>87</v>
      </c>
      <c r="B7" s="40" t="s">
        <v>88</v>
      </c>
      <c r="C7" s="40" t="s">
        <v>89</v>
      </c>
      <c r="D7" s="41">
        <v>0</v>
      </c>
      <c r="E7" s="41">
        <v>0.11700000000000001</v>
      </c>
      <c r="F7" s="41">
        <v>0.23730000000000001</v>
      </c>
      <c r="G7" s="41">
        <v>0.35749999999999998</v>
      </c>
      <c r="H7" s="41">
        <v>0.43880000000000002</v>
      </c>
      <c r="I7" s="41">
        <v>0.52</v>
      </c>
    </row>
    <row r="8" spans="1:9" s="29" customFormat="1" ht="43.5">
      <c r="A8" s="39" t="s">
        <v>107</v>
      </c>
      <c r="B8" s="40" t="s">
        <v>108</v>
      </c>
      <c r="C8" s="45" t="s">
        <v>109</v>
      </c>
      <c r="D8" s="41">
        <v>0</v>
      </c>
      <c r="E8" s="41">
        <v>2.7E-2</v>
      </c>
      <c r="F8" s="41">
        <v>5.4699999999999999E-2</v>
      </c>
      <c r="G8" s="41">
        <v>8.2500000000000004E-2</v>
      </c>
      <c r="H8" s="41">
        <v>0.1012</v>
      </c>
      <c r="I8" s="41">
        <v>0.12</v>
      </c>
    </row>
    <row r="9" spans="1:9" s="29" customFormat="1" ht="43.5">
      <c r="A9" s="39" t="s">
        <v>110</v>
      </c>
      <c r="B9" s="40" t="s">
        <v>111</v>
      </c>
      <c r="C9" s="45" t="s">
        <v>112</v>
      </c>
      <c r="D9" s="41">
        <v>0</v>
      </c>
      <c r="E9" s="41">
        <v>3.5999999999999997E-2</v>
      </c>
      <c r="F9" s="41">
        <v>7.2999999999999995E-2</v>
      </c>
      <c r="G9" s="41">
        <v>0.11</v>
      </c>
      <c r="H9" s="41">
        <v>0.13500000000000001</v>
      </c>
      <c r="I9" s="41">
        <v>0.16</v>
      </c>
    </row>
    <row r="10" spans="1:9">
      <c r="A10" s="36" t="s">
        <v>90</v>
      </c>
      <c r="B10" s="37"/>
      <c r="C10" s="42"/>
      <c r="D10" s="38">
        <f t="shared" ref="D10:I10" si="1">SUM(D11:D12)</f>
        <v>0.78</v>
      </c>
      <c r="E10" s="38">
        <f t="shared" si="1"/>
        <v>0.6</v>
      </c>
      <c r="F10" s="38">
        <f t="shared" si="1"/>
        <v>0.45</v>
      </c>
      <c r="G10" s="38">
        <f t="shared" si="1"/>
        <v>0.3</v>
      </c>
      <c r="H10" s="38">
        <f t="shared" si="1"/>
        <v>0.13</v>
      </c>
      <c r="I10" s="38">
        <f t="shared" si="1"/>
        <v>0</v>
      </c>
    </row>
    <row r="11" spans="1:9" s="29" customFormat="1">
      <c r="A11" s="39" t="s">
        <v>122</v>
      </c>
      <c r="B11" s="40" t="s">
        <v>123</v>
      </c>
      <c r="C11" s="40" t="s">
        <v>124</v>
      </c>
      <c r="D11" s="43">
        <v>0.39</v>
      </c>
      <c r="E11" s="43">
        <v>0.3</v>
      </c>
      <c r="F11" s="43">
        <v>0.22500000000000001</v>
      </c>
      <c r="G11" s="43">
        <v>0.15</v>
      </c>
      <c r="H11" s="43">
        <v>6.5000000000000002E-2</v>
      </c>
      <c r="I11" s="43">
        <v>0</v>
      </c>
    </row>
    <row r="12" spans="1:9" s="29" customFormat="1">
      <c r="A12" s="39" t="s">
        <v>103</v>
      </c>
      <c r="B12" s="40" t="s">
        <v>104</v>
      </c>
      <c r="C12" s="40" t="s">
        <v>124</v>
      </c>
      <c r="D12" s="43">
        <v>0.39</v>
      </c>
      <c r="E12" s="43">
        <v>0.3</v>
      </c>
      <c r="F12" s="43">
        <v>0.22500000000000001</v>
      </c>
      <c r="G12" s="43">
        <v>0.15</v>
      </c>
      <c r="H12" s="43">
        <v>6.5000000000000002E-2</v>
      </c>
      <c r="I12" s="43">
        <v>0</v>
      </c>
    </row>
    <row r="13" spans="1:9">
      <c r="A13" s="36" t="s">
        <v>97</v>
      </c>
      <c r="B13" s="37"/>
      <c r="C13" s="42"/>
      <c r="D13" s="44">
        <f t="shared" ref="D13:I13" si="2">SUM(D14:D16)</f>
        <v>0.22</v>
      </c>
      <c r="E13" s="44">
        <f t="shared" si="2"/>
        <v>0.22000000000000003</v>
      </c>
      <c r="F13" s="44">
        <f t="shared" si="2"/>
        <v>0.185</v>
      </c>
      <c r="G13" s="44">
        <f t="shared" si="2"/>
        <v>0.15000000000000002</v>
      </c>
      <c r="H13" s="44">
        <f t="shared" si="2"/>
        <v>0.19500000000000001</v>
      </c>
      <c r="I13" s="44">
        <f t="shared" si="2"/>
        <v>0.18000000000000002</v>
      </c>
    </row>
    <row r="14" spans="1:9" s="29" customFormat="1">
      <c r="A14" s="39" t="s">
        <v>98</v>
      </c>
      <c r="B14" s="40" t="s">
        <v>99</v>
      </c>
      <c r="C14" s="45" t="s">
        <v>105</v>
      </c>
      <c r="D14" s="46">
        <v>0.11</v>
      </c>
      <c r="E14" s="46">
        <v>0.1</v>
      </c>
      <c r="F14" s="46">
        <v>7.4999999999999997E-2</v>
      </c>
      <c r="G14" s="46">
        <v>0.05</v>
      </c>
      <c r="H14" s="46">
        <v>0.06</v>
      </c>
      <c r="I14" s="46">
        <v>0.04</v>
      </c>
    </row>
    <row r="15" spans="1:9" s="29" customFormat="1">
      <c r="A15" s="39" t="s">
        <v>117</v>
      </c>
      <c r="B15" s="40" t="s">
        <v>118</v>
      </c>
      <c r="C15" s="45"/>
      <c r="D15" s="46">
        <v>0</v>
      </c>
      <c r="E15" s="46">
        <v>0.02</v>
      </c>
      <c r="F15" s="46">
        <v>3.5000000000000003E-2</v>
      </c>
      <c r="G15" s="46">
        <v>0.05</v>
      </c>
      <c r="H15" s="46">
        <v>7.4999999999999997E-2</v>
      </c>
      <c r="I15" s="46">
        <v>0.1</v>
      </c>
    </row>
    <row r="16" spans="1:9" s="29" customFormat="1">
      <c r="A16" s="39" t="s">
        <v>119</v>
      </c>
      <c r="B16" s="40" t="s">
        <v>120</v>
      </c>
      <c r="C16" s="45" t="s">
        <v>105</v>
      </c>
      <c r="D16" s="46">
        <v>0.11</v>
      </c>
      <c r="E16" s="46">
        <v>0.1</v>
      </c>
      <c r="F16" s="46">
        <v>7.4999999999999997E-2</v>
      </c>
      <c r="G16" s="46">
        <v>0.05</v>
      </c>
      <c r="H16" s="46">
        <v>0.06</v>
      </c>
      <c r="I16" s="46">
        <v>0.04</v>
      </c>
    </row>
    <row r="17" spans="1:9">
      <c r="A17" s="47" t="s">
        <v>101</v>
      </c>
      <c r="B17" s="48"/>
      <c r="C17" s="48"/>
      <c r="D17" s="49">
        <f>D13+D10+D6</f>
        <v>1</v>
      </c>
      <c r="E17" s="49">
        <f t="shared" ref="E17:I17" si="3">E13+E10+E6</f>
        <v>1</v>
      </c>
      <c r="F17" s="49">
        <f t="shared" si="3"/>
        <v>1</v>
      </c>
      <c r="G17" s="49">
        <f t="shared" si="3"/>
        <v>1</v>
      </c>
      <c r="H17" s="49">
        <f t="shared" si="3"/>
        <v>1</v>
      </c>
      <c r="I17" s="49">
        <f t="shared" si="3"/>
        <v>0.98000000000000009</v>
      </c>
    </row>
    <row r="18" spans="1:9">
      <c r="A18" s="78" t="s">
        <v>72</v>
      </c>
      <c r="B18" s="78"/>
      <c r="C18" s="78"/>
      <c r="D18" s="78"/>
      <c r="E18" s="78"/>
    </row>
    <row r="19" spans="1:9">
      <c r="A19" s="78" t="s">
        <v>73</v>
      </c>
      <c r="B19" s="78"/>
      <c r="C19" s="78"/>
      <c r="D19" s="78"/>
      <c r="E19" s="78"/>
    </row>
  </sheetData>
  <sheetProtection algorithmName="SHA-512" hashValue="t4HSx2niuKLLfofmK9uHMl15VKVbm1FWOQfuhO9ZIkP8hTtIcqlbJx1EfVeliJ5KPQkwysDqIJCxneS5LDMCog==" saltValue="ANCg7IrX81/QPRekEfN/Dg==" spinCount="100000" sheet="1" objects="1" scenarios="1"/>
  <mergeCells count="3">
    <mergeCell ref="A3:I3"/>
    <mergeCell ref="A18:E18"/>
    <mergeCell ref="A19:E19"/>
  </mergeCells>
  <hyperlinks>
    <hyperlink ref="A1" location="'Summary Offerings'!A1" display="Return To Summary Offerings" xr:uid="{B12765C6-4C23-4E92-94AD-768118496EB9}"/>
  </hyperlinks>
  <pageMargins left="0.7" right="0.7" top="0.75" bottom="0.75" header="0.3" footer="0.3"/>
  <pageSetup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303C-F9F6-4361-A861-26BB000482CF}">
  <sheetPr>
    <pageSetUpPr fitToPage="1"/>
  </sheetPr>
  <dimension ref="A1:I22"/>
  <sheetViews>
    <sheetView topLeftCell="A3" workbookViewId="0">
      <selection activeCell="F16" sqref="F16"/>
    </sheetView>
  </sheetViews>
  <sheetFormatPr defaultColWidth="9.140625" defaultRowHeight="21.75"/>
  <cols>
    <col min="1" max="1" width="13.85546875" style="28" customWidth="1"/>
    <col min="2" max="2" width="53.42578125" style="28" customWidth="1"/>
    <col min="3" max="3" width="27.5703125" style="28" hidden="1" customWidth="1"/>
    <col min="4" max="9" width="21.42578125" style="28" customWidth="1"/>
    <col min="10" max="16384" width="9.140625" style="28"/>
  </cols>
  <sheetData>
    <row r="1" spans="1:9">
      <c r="A1" s="27" t="s">
        <v>75</v>
      </c>
    </row>
    <row r="2" spans="1:9" s="29" customFormat="1"/>
    <row r="3" spans="1:9" ht="27.75">
      <c r="A3" s="77" t="s">
        <v>125</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SUM(D7:D9)</f>
        <v>0</v>
      </c>
      <c r="E6" s="38">
        <f t="shared" si="0"/>
        <v>0.18</v>
      </c>
      <c r="F6" s="38">
        <f t="shared" si="0"/>
        <v>0.36500000000000005</v>
      </c>
      <c r="G6" s="38">
        <f t="shared" si="0"/>
        <v>0.54999999999999993</v>
      </c>
      <c r="H6" s="38">
        <f t="shared" si="0"/>
        <v>0.67500000000000004</v>
      </c>
      <c r="I6" s="38">
        <f t="shared" si="0"/>
        <v>0.76</v>
      </c>
    </row>
    <row r="7" spans="1:9" s="29" customFormat="1">
      <c r="A7" s="39" t="s">
        <v>87</v>
      </c>
      <c r="B7" s="40" t="s">
        <v>88</v>
      </c>
      <c r="C7" s="40" t="s">
        <v>89</v>
      </c>
      <c r="D7" s="41">
        <v>0</v>
      </c>
      <c r="E7" s="41">
        <v>0.11700000000000001</v>
      </c>
      <c r="F7" s="41">
        <v>0.23730000000000001</v>
      </c>
      <c r="G7" s="41">
        <v>0.35749999999999998</v>
      </c>
      <c r="H7" s="41">
        <v>0.43869999999999998</v>
      </c>
      <c r="I7" s="41">
        <v>0.49399999999999999</v>
      </c>
    </row>
    <row r="8" spans="1:9" s="29" customFormat="1" ht="43.5">
      <c r="A8" s="39" t="s">
        <v>107</v>
      </c>
      <c r="B8" s="40" t="s">
        <v>108</v>
      </c>
      <c r="C8" s="45" t="s">
        <v>109</v>
      </c>
      <c r="D8" s="41">
        <v>0</v>
      </c>
      <c r="E8" s="41">
        <v>3.5999999999999997E-2</v>
      </c>
      <c r="F8" s="41">
        <v>5.4699999999999999E-2</v>
      </c>
      <c r="G8" s="41">
        <v>0.11</v>
      </c>
      <c r="H8" s="41">
        <v>0.1013</v>
      </c>
      <c r="I8" s="41">
        <v>0.114</v>
      </c>
    </row>
    <row r="9" spans="1:9" s="29" customFormat="1" ht="43.5">
      <c r="A9" s="39" t="s">
        <v>110</v>
      </c>
      <c r="B9" s="40" t="s">
        <v>111</v>
      </c>
      <c r="C9" s="45" t="s">
        <v>112</v>
      </c>
      <c r="D9" s="41">
        <v>0</v>
      </c>
      <c r="E9" s="41">
        <v>2.7E-2</v>
      </c>
      <c r="F9" s="41">
        <v>7.2999999999999995E-2</v>
      </c>
      <c r="G9" s="41">
        <v>8.2500000000000004E-2</v>
      </c>
      <c r="H9" s="41">
        <v>0.13500000000000001</v>
      </c>
      <c r="I9" s="41">
        <v>0.152</v>
      </c>
    </row>
    <row r="10" spans="1:9">
      <c r="A10" s="36" t="s">
        <v>90</v>
      </c>
      <c r="B10" s="37"/>
      <c r="C10" s="42"/>
      <c r="D10" s="38">
        <f t="shared" ref="D10:I10" si="1">SUM(D11:D13)</f>
        <v>0.7</v>
      </c>
      <c r="E10" s="38">
        <f t="shared" si="1"/>
        <v>0.5</v>
      </c>
      <c r="F10" s="38">
        <f t="shared" si="1"/>
        <v>0.35</v>
      </c>
      <c r="G10" s="38">
        <f t="shared" si="1"/>
        <v>0.2</v>
      </c>
      <c r="H10" s="38">
        <f t="shared" si="1"/>
        <v>0.1</v>
      </c>
      <c r="I10" s="38">
        <f t="shared" si="1"/>
        <v>0</v>
      </c>
    </row>
    <row r="11" spans="1:9" s="29" customFormat="1">
      <c r="A11" s="39" t="s">
        <v>91</v>
      </c>
      <c r="B11" s="40" t="s">
        <v>92</v>
      </c>
      <c r="C11" s="40" t="s">
        <v>113</v>
      </c>
      <c r="D11" s="43">
        <v>0.23</v>
      </c>
      <c r="E11" s="43">
        <v>0.16500000000000001</v>
      </c>
      <c r="F11" s="43">
        <v>0.115</v>
      </c>
      <c r="G11" s="43">
        <v>6.5000000000000002E-2</v>
      </c>
      <c r="H11" s="43">
        <v>0.03</v>
      </c>
      <c r="I11" s="43">
        <v>0</v>
      </c>
    </row>
    <row r="12" spans="1:9" s="29" customFormat="1">
      <c r="A12" s="39" t="s">
        <v>114</v>
      </c>
      <c r="B12" s="40" t="s">
        <v>115</v>
      </c>
      <c r="C12" s="40" t="s">
        <v>116</v>
      </c>
      <c r="D12" s="43">
        <v>0.23</v>
      </c>
      <c r="E12" s="43">
        <v>0.16500000000000001</v>
      </c>
      <c r="F12" s="43">
        <v>0.115</v>
      </c>
      <c r="G12" s="43">
        <v>6.5000000000000002E-2</v>
      </c>
      <c r="H12" s="43">
        <v>0.03</v>
      </c>
      <c r="I12" s="43">
        <v>0</v>
      </c>
    </row>
    <row r="13" spans="1:9" s="29" customFormat="1">
      <c r="A13" s="39" t="s">
        <v>94</v>
      </c>
      <c r="B13" s="40" t="s">
        <v>95</v>
      </c>
      <c r="C13" s="40" t="s">
        <v>96</v>
      </c>
      <c r="D13" s="43">
        <v>0.24</v>
      </c>
      <c r="E13" s="43">
        <v>0.17</v>
      </c>
      <c r="F13" s="43">
        <v>0.12</v>
      </c>
      <c r="G13" s="43">
        <v>7.0000000000000007E-2</v>
      </c>
      <c r="H13" s="43">
        <v>0.04</v>
      </c>
      <c r="I13" s="43">
        <v>0</v>
      </c>
    </row>
    <row r="14" spans="1:9">
      <c r="A14" s="36" t="s">
        <v>97</v>
      </c>
      <c r="B14" s="37"/>
      <c r="C14" s="42"/>
      <c r="D14" s="44">
        <f>SUM(D15:D19)</f>
        <v>0.30000000000000004</v>
      </c>
      <c r="E14" s="44">
        <f t="shared" ref="E14:I14" si="2">SUM(E15:E19)</f>
        <v>0.32000000000000006</v>
      </c>
      <c r="F14" s="44">
        <f t="shared" si="2"/>
        <v>0.28500000000000003</v>
      </c>
      <c r="G14" s="44">
        <f t="shared" si="2"/>
        <v>0.25</v>
      </c>
      <c r="H14" s="44">
        <f t="shared" si="2"/>
        <v>0.22499999999999998</v>
      </c>
      <c r="I14" s="44">
        <f t="shared" si="2"/>
        <v>0.24</v>
      </c>
    </row>
    <row r="15" spans="1:9" s="29" customFormat="1">
      <c r="A15" s="39" t="s">
        <v>126</v>
      </c>
      <c r="B15" s="40" t="s">
        <v>127</v>
      </c>
      <c r="C15" s="45" t="s">
        <v>128</v>
      </c>
      <c r="D15" s="41">
        <v>0.05</v>
      </c>
      <c r="E15" s="41">
        <v>0.05</v>
      </c>
      <c r="F15" s="41">
        <v>0.05</v>
      </c>
      <c r="G15" s="41">
        <v>0.05</v>
      </c>
      <c r="H15" s="41">
        <v>0.05</v>
      </c>
      <c r="I15" s="41">
        <v>0.05</v>
      </c>
    </row>
    <row r="16" spans="1:9" s="29" customFormat="1">
      <c r="A16" s="39" t="s">
        <v>129</v>
      </c>
      <c r="B16" s="40" t="s">
        <v>130</v>
      </c>
      <c r="C16" s="45" t="s">
        <v>131</v>
      </c>
      <c r="D16" s="41">
        <v>0.05</v>
      </c>
      <c r="E16" s="41">
        <v>0.05</v>
      </c>
      <c r="F16" s="41">
        <v>0.05</v>
      </c>
      <c r="G16" s="41">
        <v>0.05</v>
      </c>
      <c r="H16" s="41">
        <v>0.05</v>
      </c>
      <c r="I16" s="41">
        <v>0.05</v>
      </c>
    </row>
    <row r="17" spans="1:9" s="29" customFormat="1">
      <c r="A17" s="39" t="s">
        <v>117</v>
      </c>
      <c r="B17" s="40" t="s">
        <v>118</v>
      </c>
      <c r="C17" s="45"/>
      <c r="D17" s="46">
        <v>0</v>
      </c>
      <c r="E17" s="46">
        <v>0.02</v>
      </c>
      <c r="F17" s="46">
        <v>3.5000000000000003E-2</v>
      </c>
      <c r="G17" s="46">
        <v>0.05</v>
      </c>
      <c r="H17" s="46">
        <v>7.4999999999999997E-2</v>
      </c>
      <c r="I17" s="46">
        <v>0.1</v>
      </c>
    </row>
    <row r="18" spans="1:9" s="29" customFormat="1">
      <c r="A18" s="39" t="s">
        <v>98</v>
      </c>
      <c r="B18" s="40" t="s">
        <v>99</v>
      </c>
      <c r="C18" s="45" t="s">
        <v>105</v>
      </c>
      <c r="D18" s="46">
        <v>0.1</v>
      </c>
      <c r="E18" s="46">
        <v>0.1</v>
      </c>
      <c r="F18" s="46">
        <v>7.4999999999999997E-2</v>
      </c>
      <c r="G18" s="46">
        <v>0.05</v>
      </c>
      <c r="H18" s="46">
        <v>2.5000000000000001E-2</v>
      </c>
      <c r="I18" s="46">
        <v>0.02</v>
      </c>
    </row>
    <row r="19" spans="1:9" s="29" customFormat="1">
      <c r="A19" s="39" t="s">
        <v>119</v>
      </c>
      <c r="B19" s="40" t="s">
        <v>120</v>
      </c>
      <c r="C19" s="45" t="s">
        <v>105</v>
      </c>
      <c r="D19" s="46">
        <v>0.1</v>
      </c>
      <c r="E19" s="46">
        <v>0.1</v>
      </c>
      <c r="F19" s="46">
        <v>7.4999999999999997E-2</v>
      </c>
      <c r="G19" s="46">
        <v>0.05</v>
      </c>
      <c r="H19" s="46">
        <v>2.5000000000000001E-2</v>
      </c>
      <c r="I19" s="46">
        <v>0.02</v>
      </c>
    </row>
    <row r="20" spans="1:9">
      <c r="A20" s="47" t="s">
        <v>101</v>
      </c>
      <c r="B20" s="48"/>
      <c r="C20" s="48"/>
      <c r="D20" s="49">
        <f>D14+D10+D6</f>
        <v>1</v>
      </c>
      <c r="E20" s="49">
        <f t="shared" ref="E20:I20" si="3">E14+E10+E6</f>
        <v>1</v>
      </c>
      <c r="F20" s="49">
        <f t="shared" si="3"/>
        <v>1</v>
      </c>
      <c r="G20" s="49">
        <f t="shared" si="3"/>
        <v>1</v>
      </c>
      <c r="H20" s="49">
        <f t="shared" si="3"/>
        <v>1</v>
      </c>
      <c r="I20" s="49">
        <f t="shared" si="3"/>
        <v>1</v>
      </c>
    </row>
    <row r="21" spans="1:9">
      <c r="A21" s="78" t="s">
        <v>72</v>
      </c>
      <c r="B21" s="78"/>
      <c r="C21" s="78"/>
      <c r="D21" s="78"/>
      <c r="E21" s="78"/>
    </row>
    <row r="22" spans="1:9">
      <c r="A22" s="78" t="s">
        <v>73</v>
      </c>
      <c r="B22" s="78"/>
      <c r="C22" s="78"/>
      <c r="D22" s="78"/>
      <c r="E22" s="78"/>
    </row>
  </sheetData>
  <sheetProtection algorithmName="SHA-512" hashValue="gVBqGkeTetLYQzI7J/TOYIknvYpptgSNYXD65ZGObSc5U8vHg9gKJUU1rPRQHNKP0vxdcAbU6uIbKYmhz3jvgw==" saltValue="zcbaXiZw4OqCNaIJknVO/A==" spinCount="100000" sheet="1" objects="1" scenarios="1"/>
  <mergeCells count="3">
    <mergeCell ref="A3:I3"/>
    <mergeCell ref="A21:E21"/>
    <mergeCell ref="A22:E22"/>
  </mergeCells>
  <hyperlinks>
    <hyperlink ref="A1" location="'Summary Offerings'!A1" display="Return To Summary Offerings" xr:uid="{B52D1B88-9423-4951-B7E9-262F24105A3B}"/>
  </hyperlinks>
  <pageMargins left="0.7" right="0.7" top="0.75" bottom="0.75" header="0.3" footer="0.3"/>
  <pageSetup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83E9-DDCF-4637-A4CE-A47E8C866398}">
  <sheetPr>
    <pageSetUpPr fitToPage="1"/>
  </sheetPr>
  <dimension ref="A1:I21"/>
  <sheetViews>
    <sheetView workbookViewId="0">
      <selection activeCell="F9" sqref="F9"/>
    </sheetView>
  </sheetViews>
  <sheetFormatPr defaultColWidth="9.140625" defaultRowHeight="21.75"/>
  <cols>
    <col min="1" max="1" width="13.85546875" style="28" customWidth="1"/>
    <col min="2" max="2" width="53.42578125" style="28" customWidth="1"/>
    <col min="3" max="3" width="25.5703125" style="28" hidden="1" customWidth="1"/>
    <col min="4" max="9" width="21.42578125" style="28" customWidth="1"/>
    <col min="10" max="16384" width="9.140625" style="28"/>
  </cols>
  <sheetData>
    <row r="1" spans="1:9">
      <c r="A1" s="27" t="s">
        <v>75</v>
      </c>
    </row>
    <row r="2" spans="1:9" s="29" customFormat="1"/>
    <row r="3" spans="1:9" ht="27.75">
      <c r="A3" s="77" t="s">
        <v>132</v>
      </c>
      <c r="B3" s="77"/>
      <c r="C3" s="77"/>
      <c r="D3" s="77"/>
      <c r="E3" s="77"/>
      <c r="F3" s="77"/>
      <c r="G3" s="77"/>
      <c r="H3" s="77"/>
      <c r="I3" s="77"/>
    </row>
    <row r="4" spans="1:9" s="29" customFormat="1"/>
    <row r="5" spans="1:9" s="35" customFormat="1" ht="43.5">
      <c r="A5" s="30" t="s">
        <v>77</v>
      </c>
      <c r="B5" s="31" t="s">
        <v>78</v>
      </c>
      <c r="C5" s="31" t="s">
        <v>79</v>
      </c>
      <c r="D5" s="32" t="s">
        <v>80</v>
      </c>
      <c r="E5" s="33" t="s">
        <v>81</v>
      </c>
      <c r="F5" s="34" t="s">
        <v>82</v>
      </c>
      <c r="G5" s="34" t="s">
        <v>83</v>
      </c>
      <c r="H5" s="34" t="s">
        <v>84</v>
      </c>
      <c r="I5" s="34" t="s">
        <v>85</v>
      </c>
    </row>
    <row r="6" spans="1:9">
      <c r="A6" s="36" t="s">
        <v>86</v>
      </c>
      <c r="B6" s="37"/>
      <c r="C6" s="37"/>
      <c r="D6" s="38">
        <f t="shared" ref="D6:I6" si="0">SUM(D7:D9)</f>
        <v>0</v>
      </c>
      <c r="E6" s="38">
        <f t="shared" si="0"/>
        <v>0.18</v>
      </c>
      <c r="F6" s="38">
        <f t="shared" si="0"/>
        <v>0.36500000000000005</v>
      </c>
      <c r="G6" s="38">
        <f t="shared" si="0"/>
        <v>0.54999999999999993</v>
      </c>
      <c r="H6" s="38">
        <f t="shared" si="0"/>
        <v>0.67500000000000004</v>
      </c>
      <c r="I6" s="38">
        <f t="shared" si="0"/>
        <v>0.76</v>
      </c>
    </row>
    <row r="7" spans="1:9" s="29" customFormat="1">
      <c r="A7" s="39" t="s">
        <v>87</v>
      </c>
      <c r="B7" s="40" t="s">
        <v>88</v>
      </c>
      <c r="C7" s="40" t="s">
        <v>89</v>
      </c>
      <c r="D7" s="41">
        <v>0</v>
      </c>
      <c r="E7" s="41">
        <v>0.11700000000000001</v>
      </c>
      <c r="F7" s="41">
        <v>0.23730000000000001</v>
      </c>
      <c r="G7" s="41">
        <v>0.35749999999999998</v>
      </c>
      <c r="H7" s="41">
        <v>0.43869999999999998</v>
      </c>
      <c r="I7" s="41">
        <v>0.49399999999999999</v>
      </c>
    </row>
    <row r="8" spans="1:9" s="29" customFormat="1" ht="43.5">
      <c r="A8" s="39" t="s">
        <v>107</v>
      </c>
      <c r="B8" s="40" t="s">
        <v>108</v>
      </c>
      <c r="C8" s="45" t="s">
        <v>109</v>
      </c>
      <c r="D8" s="41">
        <v>0</v>
      </c>
      <c r="E8" s="41">
        <v>3.5999999999999997E-2</v>
      </c>
      <c r="F8" s="41">
        <v>5.4699999999999999E-2</v>
      </c>
      <c r="G8" s="41">
        <v>0.11</v>
      </c>
      <c r="H8" s="41">
        <v>0.1013</v>
      </c>
      <c r="I8" s="41">
        <v>0.114</v>
      </c>
    </row>
    <row r="9" spans="1:9" s="29" customFormat="1" ht="43.5">
      <c r="A9" s="39" t="s">
        <v>110</v>
      </c>
      <c r="B9" s="40" t="s">
        <v>111</v>
      </c>
      <c r="C9" s="45" t="s">
        <v>112</v>
      </c>
      <c r="D9" s="41">
        <v>0</v>
      </c>
      <c r="E9" s="41">
        <v>2.7E-2</v>
      </c>
      <c r="F9" s="41">
        <v>7.2999999999999995E-2</v>
      </c>
      <c r="G9" s="41">
        <v>8.2500000000000004E-2</v>
      </c>
      <c r="H9" s="41">
        <v>0.13500000000000001</v>
      </c>
      <c r="I9" s="41">
        <v>0.152</v>
      </c>
    </row>
    <row r="10" spans="1:9">
      <c r="A10" s="36" t="s">
        <v>90</v>
      </c>
      <c r="B10" s="37"/>
      <c r="C10" s="42"/>
      <c r="D10" s="38">
        <f t="shared" ref="D10:I10" si="1">SUM(D11:D12)</f>
        <v>0.7</v>
      </c>
      <c r="E10" s="38">
        <f t="shared" si="1"/>
        <v>0.5</v>
      </c>
      <c r="F10" s="38">
        <f t="shared" si="1"/>
        <v>0.35</v>
      </c>
      <c r="G10" s="38">
        <f t="shared" si="1"/>
        <v>0.2</v>
      </c>
      <c r="H10" s="38">
        <f t="shared" si="1"/>
        <v>0.1</v>
      </c>
      <c r="I10" s="38">
        <f t="shared" si="1"/>
        <v>0</v>
      </c>
    </row>
    <row r="11" spans="1:9" s="29" customFormat="1">
      <c r="A11" s="39" t="s">
        <v>122</v>
      </c>
      <c r="B11" s="40" t="s">
        <v>123</v>
      </c>
      <c r="C11" s="40" t="s">
        <v>116</v>
      </c>
      <c r="D11" s="43">
        <v>0.35</v>
      </c>
      <c r="E11" s="43">
        <v>0.25</v>
      </c>
      <c r="F11" s="43">
        <v>0.17499999999999999</v>
      </c>
      <c r="G11" s="43">
        <v>0.1</v>
      </c>
      <c r="H11" s="43">
        <v>0.05</v>
      </c>
      <c r="I11" s="43">
        <v>0</v>
      </c>
    </row>
    <row r="12" spans="1:9" s="29" customFormat="1">
      <c r="A12" s="39" t="s">
        <v>103</v>
      </c>
      <c r="B12" s="40" t="s">
        <v>104</v>
      </c>
      <c r="C12" s="40" t="s">
        <v>124</v>
      </c>
      <c r="D12" s="43">
        <v>0.35</v>
      </c>
      <c r="E12" s="43">
        <v>0.25</v>
      </c>
      <c r="F12" s="43">
        <v>0.17499999999999999</v>
      </c>
      <c r="G12" s="43">
        <v>0.1</v>
      </c>
      <c r="H12" s="43">
        <v>0.05</v>
      </c>
      <c r="I12" s="43">
        <v>0</v>
      </c>
    </row>
    <row r="13" spans="1:9">
      <c r="A13" s="36" t="s">
        <v>97</v>
      </c>
      <c r="B13" s="37"/>
      <c r="C13" s="42"/>
      <c r="D13" s="44">
        <f>SUM(D14:D18)</f>
        <v>0.30000000000000004</v>
      </c>
      <c r="E13" s="44">
        <f t="shared" ref="E13:I13" si="2">SUM(E14:E18)</f>
        <v>0.32000000000000006</v>
      </c>
      <c r="F13" s="44">
        <f t="shared" si="2"/>
        <v>0.28500000000000003</v>
      </c>
      <c r="G13" s="44">
        <f t="shared" si="2"/>
        <v>0.25</v>
      </c>
      <c r="H13" s="44">
        <f t="shared" si="2"/>
        <v>0.22499999999999998</v>
      </c>
      <c r="I13" s="44">
        <f t="shared" si="2"/>
        <v>0.24</v>
      </c>
    </row>
    <row r="14" spans="1:9" s="29" customFormat="1" ht="43.5">
      <c r="A14" s="39" t="s">
        <v>126</v>
      </c>
      <c r="B14" s="40" t="s">
        <v>127</v>
      </c>
      <c r="C14" s="45" t="s">
        <v>128</v>
      </c>
      <c r="D14" s="41">
        <v>0.05</v>
      </c>
      <c r="E14" s="41">
        <v>0.05</v>
      </c>
      <c r="F14" s="41">
        <v>0.05</v>
      </c>
      <c r="G14" s="41">
        <v>0.05</v>
      </c>
      <c r="H14" s="41">
        <v>0.05</v>
      </c>
      <c r="I14" s="41">
        <v>0.05</v>
      </c>
    </row>
    <row r="15" spans="1:9" s="29" customFormat="1">
      <c r="A15" s="39" t="s">
        <v>129</v>
      </c>
      <c r="B15" s="40" t="s">
        <v>130</v>
      </c>
      <c r="C15" s="45" t="s">
        <v>131</v>
      </c>
      <c r="D15" s="41">
        <v>0.05</v>
      </c>
      <c r="E15" s="41">
        <v>0.05</v>
      </c>
      <c r="F15" s="41">
        <v>0.05</v>
      </c>
      <c r="G15" s="41">
        <v>0.05</v>
      </c>
      <c r="H15" s="41">
        <v>0.05</v>
      </c>
      <c r="I15" s="41">
        <v>0.05</v>
      </c>
    </row>
    <row r="16" spans="1:9" s="29" customFormat="1">
      <c r="A16" s="39" t="s">
        <v>117</v>
      </c>
      <c r="B16" s="40" t="s">
        <v>118</v>
      </c>
      <c r="C16" s="45"/>
      <c r="D16" s="46">
        <v>0</v>
      </c>
      <c r="E16" s="46">
        <v>0.02</v>
      </c>
      <c r="F16" s="46">
        <v>3.5000000000000003E-2</v>
      </c>
      <c r="G16" s="46">
        <v>0.05</v>
      </c>
      <c r="H16" s="46">
        <v>7.4999999999999997E-2</v>
      </c>
      <c r="I16" s="46">
        <v>0.1</v>
      </c>
    </row>
    <row r="17" spans="1:9" s="29" customFormat="1">
      <c r="A17" s="39" t="s">
        <v>98</v>
      </c>
      <c r="B17" s="40" t="s">
        <v>99</v>
      </c>
      <c r="C17" s="45" t="s">
        <v>105</v>
      </c>
      <c r="D17" s="46">
        <v>0.1</v>
      </c>
      <c r="E17" s="46">
        <v>0.1</v>
      </c>
      <c r="F17" s="46">
        <v>7.4999999999999997E-2</v>
      </c>
      <c r="G17" s="46">
        <v>0.05</v>
      </c>
      <c r="H17" s="46">
        <v>2.5000000000000001E-2</v>
      </c>
      <c r="I17" s="46">
        <v>0.02</v>
      </c>
    </row>
    <row r="18" spans="1:9" s="29" customFormat="1">
      <c r="A18" s="39" t="s">
        <v>119</v>
      </c>
      <c r="B18" s="40" t="s">
        <v>120</v>
      </c>
      <c r="C18" s="45" t="s">
        <v>105</v>
      </c>
      <c r="D18" s="46">
        <v>0.1</v>
      </c>
      <c r="E18" s="46">
        <v>0.1</v>
      </c>
      <c r="F18" s="46">
        <v>7.4999999999999997E-2</v>
      </c>
      <c r="G18" s="46">
        <v>0.05</v>
      </c>
      <c r="H18" s="46">
        <v>2.5000000000000001E-2</v>
      </c>
      <c r="I18" s="46">
        <v>0.02</v>
      </c>
    </row>
    <row r="19" spans="1:9">
      <c r="A19" s="47" t="s">
        <v>101</v>
      </c>
      <c r="B19" s="48"/>
      <c r="C19" s="48"/>
      <c r="D19" s="49">
        <f>D13+D10+D6</f>
        <v>1</v>
      </c>
      <c r="E19" s="49">
        <f t="shared" ref="E19:I19" si="3">E13+E10+E6</f>
        <v>1</v>
      </c>
      <c r="F19" s="49">
        <f t="shared" si="3"/>
        <v>1</v>
      </c>
      <c r="G19" s="49">
        <f t="shared" si="3"/>
        <v>1</v>
      </c>
      <c r="H19" s="49">
        <f t="shared" si="3"/>
        <v>1</v>
      </c>
      <c r="I19" s="49">
        <f t="shared" si="3"/>
        <v>1</v>
      </c>
    </row>
    <row r="20" spans="1:9">
      <c r="A20" s="78" t="s">
        <v>72</v>
      </c>
      <c r="B20" s="78"/>
      <c r="C20" s="78"/>
      <c r="D20" s="78"/>
      <c r="E20" s="78"/>
    </row>
    <row r="21" spans="1:9">
      <c r="A21" s="78" t="s">
        <v>73</v>
      </c>
      <c r="B21" s="78"/>
      <c r="C21" s="78"/>
      <c r="D21" s="78"/>
      <c r="E21" s="78"/>
    </row>
  </sheetData>
  <sheetProtection algorithmName="SHA-512" hashValue="HiMi/1yy0jChFx4zczmyDKTtIN4ectsZ24v7ehLAjdnUKHMg5BJJCmXu+z6bibb4wVAhQGUE7sRmrU40mXvgOg==" saltValue="40bOykg4dC3rvEMoQP442Q==" spinCount="100000" sheet="1" objects="1" scenarios="1"/>
  <mergeCells count="3">
    <mergeCell ref="A3:I3"/>
    <mergeCell ref="A20:E20"/>
    <mergeCell ref="A21:E21"/>
  </mergeCells>
  <hyperlinks>
    <hyperlink ref="A1" location="'Summary Offerings'!A1" display="Return To Summary Offerings" xr:uid="{3974D812-12DD-4BFA-8D25-34C7870E5C91}"/>
  </hyperlinks>
  <pageMargins left="0.7" right="0.7" top="0.75" bottom="0.75" header="0.3" footer="0.3"/>
  <pageSetup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D66D6-FBB5-462D-BC34-F784D8BCAB73}">
  <sheetPr>
    <pageSetUpPr fitToPage="1"/>
  </sheetPr>
  <dimension ref="A1:O28"/>
  <sheetViews>
    <sheetView workbookViewId="0">
      <selection activeCell="H18" sqref="H18"/>
    </sheetView>
  </sheetViews>
  <sheetFormatPr defaultColWidth="9.140625" defaultRowHeight="21.75"/>
  <cols>
    <col min="1" max="1" width="13.85546875" style="28" customWidth="1"/>
    <col min="2" max="2" width="53.42578125" style="28" customWidth="1"/>
    <col min="3" max="3" width="24" style="28" hidden="1" customWidth="1"/>
    <col min="4" max="9" width="21.42578125" style="28" customWidth="1"/>
    <col min="10" max="11" width="13.42578125" style="28" customWidth="1"/>
    <col min="12" max="13" width="11.28515625" style="28" bestFit="1" customWidth="1"/>
    <col min="14" max="14" width="11.140625" style="28" bestFit="1" customWidth="1"/>
    <col min="15" max="16384" width="9.140625" style="28"/>
  </cols>
  <sheetData>
    <row r="1" spans="1:15">
      <c r="A1" s="27" t="s">
        <v>75</v>
      </c>
    </row>
    <row r="2" spans="1:15" s="29" customFormat="1"/>
    <row r="3" spans="1:15" ht="27.75">
      <c r="A3" s="77" t="s">
        <v>133</v>
      </c>
      <c r="B3" s="77"/>
      <c r="C3" s="77"/>
      <c r="D3" s="77"/>
      <c r="E3" s="77"/>
      <c r="F3" s="77"/>
      <c r="G3" s="77"/>
      <c r="H3" s="77"/>
      <c r="I3" s="77"/>
    </row>
    <row r="4" spans="1:15" s="29" customFormat="1"/>
    <row r="5" spans="1:15" s="35" customFormat="1" ht="43.5">
      <c r="A5" s="30" t="s">
        <v>77</v>
      </c>
      <c r="B5" s="31" t="s">
        <v>78</v>
      </c>
      <c r="C5" s="31" t="s">
        <v>79</v>
      </c>
      <c r="D5" s="32" t="s">
        <v>80</v>
      </c>
      <c r="E5" s="33" t="s">
        <v>81</v>
      </c>
      <c r="F5" s="34" t="s">
        <v>82</v>
      </c>
      <c r="G5" s="34" t="s">
        <v>83</v>
      </c>
      <c r="H5" s="34" t="s">
        <v>84</v>
      </c>
      <c r="I5" s="34" t="s">
        <v>85</v>
      </c>
    </row>
    <row r="6" spans="1:15">
      <c r="A6" s="36" t="s">
        <v>86</v>
      </c>
      <c r="B6" s="37"/>
      <c r="C6" s="37"/>
      <c r="D6" s="38">
        <f t="shared" ref="D6:I6" si="0">SUM(D7:D13)</f>
        <v>0</v>
      </c>
      <c r="E6" s="38">
        <f t="shared" si="0"/>
        <v>0.18</v>
      </c>
      <c r="F6" s="38">
        <f t="shared" si="0"/>
        <v>0.36499999999999988</v>
      </c>
      <c r="G6" s="38">
        <f t="shared" si="0"/>
        <v>0.55000000000000004</v>
      </c>
      <c r="H6" s="38">
        <f t="shared" si="0"/>
        <v>0.72499999999999998</v>
      </c>
      <c r="I6" s="38">
        <f t="shared" si="0"/>
        <v>0.8</v>
      </c>
      <c r="K6" s="51"/>
    </row>
    <row r="7" spans="1:15" s="29" customFormat="1">
      <c r="A7" s="39" t="s">
        <v>87</v>
      </c>
      <c r="B7" s="40" t="s">
        <v>88</v>
      </c>
      <c r="C7" s="40" t="s">
        <v>134</v>
      </c>
      <c r="D7" s="41">
        <v>0</v>
      </c>
      <c r="E7" s="41">
        <v>4.6800000000000001E-2</v>
      </c>
      <c r="F7" s="41">
        <v>9.4799999999999995E-2</v>
      </c>
      <c r="G7" s="41">
        <v>0.14299999999999999</v>
      </c>
      <c r="H7" s="41">
        <v>0.18859999999999999</v>
      </c>
      <c r="I7" s="41">
        <v>0.20800000000000002</v>
      </c>
      <c r="J7" s="53"/>
      <c r="K7" s="53"/>
      <c r="L7" s="53"/>
      <c r="M7" s="53"/>
      <c r="N7" s="53"/>
      <c r="O7" s="53"/>
    </row>
    <row r="8" spans="1:15" s="29" customFormat="1">
      <c r="A8" s="39" t="s">
        <v>135</v>
      </c>
      <c r="B8" s="40" t="s">
        <v>136</v>
      </c>
      <c r="C8" s="45" t="s">
        <v>134</v>
      </c>
      <c r="D8" s="41">
        <v>0</v>
      </c>
      <c r="E8" s="41">
        <v>3.5099999999999999E-2</v>
      </c>
      <c r="F8" s="41">
        <v>7.1199999999999999E-2</v>
      </c>
      <c r="G8" s="41">
        <v>0.10730000000000001</v>
      </c>
      <c r="H8" s="41">
        <v>0.1414</v>
      </c>
      <c r="I8" s="41">
        <v>0.156</v>
      </c>
      <c r="J8" s="53"/>
      <c r="K8" s="53"/>
      <c r="L8" s="53"/>
      <c r="M8" s="53"/>
      <c r="N8" s="53"/>
      <c r="O8" s="53"/>
    </row>
    <row r="9" spans="1:15" s="29" customFormat="1">
      <c r="A9" s="39" t="s">
        <v>137</v>
      </c>
      <c r="B9" s="40" t="s">
        <v>138</v>
      </c>
      <c r="C9" s="45" t="s">
        <v>134</v>
      </c>
      <c r="D9" s="41">
        <v>0</v>
      </c>
      <c r="E9" s="41">
        <v>3.5099999999999999E-2</v>
      </c>
      <c r="F9" s="41">
        <v>7.1199999999999999E-2</v>
      </c>
      <c r="G9" s="41">
        <v>0.10730000000000001</v>
      </c>
      <c r="H9" s="41">
        <v>0.1414</v>
      </c>
      <c r="I9" s="41">
        <v>0.156</v>
      </c>
      <c r="J9" s="53"/>
      <c r="K9" s="53"/>
      <c r="L9" s="53"/>
      <c r="M9" s="53"/>
      <c r="N9" s="53"/>
      <c r="O9" s="53"/>
    </row>
    <row r="10" spans="1:15" s="29" customFormat="1">
      <c r="A10" s="39" t="s">
        <v>139</v>
      </c>
      <c r="B10" s="40" t="s">
        <v>140</v>
      </c>
      <c r="C10" s="45" t="s">
        <v>141</v>
      </c>
      <c r="D10" s="41">
        <v>0</v>
      </c>
      <c r="E10" s="41">
        <v>1.35E-2</v>
      </c>
      <c r="F10" s="41">
        <v>2.7400000000000001E-2</v>
      </c>
      <c r="G10" s="41">
        <v>4.1200000000000001E-2</v>
      </c>
      <c r="H10" s="41">
        <v>5.4300000000000001E-2</v>
      </c>
      <c r="I10" s="41">
        <v>0.06</v>
      </c>
      <c r="J10" s="53"/>
      <c r="K10" s="53"/>
      <c r="L10" s="53"/>
      <c r="M10" s="53"/>
      <c r="N10" s="53"/>
      <c r="O10" s="53"/>
    </row>
    <row r="11" spans="1:15" s="29" customFormat="1">
      <c r="A11" s="39" t="s">
        <v>142</v>
      </c>
      <c r="B11" s="40" t="s">
        <v>143</v>
      </c>
      <c r="C11" s="40" t="s">
        <v>144</v>
      </c>
      <c r="D11" s="41">
        <v>0</v>
      </c>
      <c r="E11" s="41">
        <v>1.35E-2</v>
      </c>
      <c r="F11" s="41">
        <v>2.7400000000000001E-2</v>
      </c>
      <c r="G11" s="41">
        <v>4.1200000000000001E-2</v>
      </c>
      <c r="H11" s="41">
        <v>5.4300000000000001E-2</v>
      </c>
      <c r="I11" s="41">
        <v>0.06</v>
      </c>
      <c r="J11" s="53"/>
      <c r="K11" s="53"/>
      <c r="L11" s="53"/>
      <c r="M11" s="53"/>
      <c r="N11" s="53"/>
      <c r="O11" s="53"/>
    </row>
    <row r="12" spans="1:15" s="29" customFormat="1">
      <c r="A12" s="39" t="s">
        <v>110</v>
      </c>
      <c r="B12" s="40" t="s">
        <v>111</v>
      </c>
      <c r="C12" s="40" t="s">
        <v>145</v>
      </c>
      <c r="D12" s="41">
        <v>0</v>
      </c>
      <c r="E12" s="41">
        <v>1.7999999999999999E-2</v>
      </c>
      <c r="F12" s="41">
        <v>3.6499999999999998E-2</v>
      </c>
      <c r="G12" s="41">
        <v>5.5E-2</v>
      </c>
      <c r="H12" s="41">
        <v>7.2499999999999995E-2</v>
      </c>
      <c r="I12" s="41">
        <v>0.08</v>
      </c>
      <c r="J12" s="53"/>
      <c r="K12" s="53"/>
      <c r="L12" s="53"/>
      <c r="M12" s="53"/>
      <c r="N12" s="53"/>
      <c r="O12" s="53"/>
    </row>
    <row r="13" spans="1:15" s="29" customFormat="1">
      <c r="A13" s="39" t="s">
        <v>146</v>
      </c>
      <c r="B13" s="40" t="s">
        <v>147</v>
      </c>
      <c r="C13" s="45" t="s">
        <v>145</v>
      </c>
      <c r="D13" s="41">
        <v>0</v>
      </c>
      <c r="E13" s="41">
        <v>1.7999999999999999E-2</v>
      </c>
      <c r="F13" s="41">
        <v>3.6499999999999998E-2</v>
      </c>
      <c r="G13" s="41">
        <v>5.5E-2</v>
      </c>
      <c r="H13" s="41">
        <v>7.2499999999999995E-2</v>
      </c>
      <c r="I13" s="41">
        <v>0.08</v>
      </c>
      <c r="J13" s="53"/>
      <c r="K13" s="53"/>
    </row>
    <row r="14" spans="1:15">
      <c r="A14" s="36" t="s">
        <v>90</v>
      </c>
      <c r="B14" s="37"/>
      <c r="C14" s="54"/>
      <c r="D14" s="38">
        <f t="shared" ref="D14:I14" si="1">SUM(D15:D21)</f>
        <v>0.90000000000000013</v>
      </c>
      <c r="E14" s="38">
        <f t="shared" si="1"/>
        <v>0.6</v>
      </c>
      <c r="F14" s="38">
        <f t="shared" si="1"/>
        <v>0.40000000000000008</v>
      </c>
      <c r="G14" s="38">
        <f t="shared" si="1"/>
        <v>0.20000000000000004</v>
      </c>
      <c r="H14" s="38">
        <f t="shared" si="1"/>
        <v>0</v>
      </c>
      <c r="I14" s="38">
        <f t="shared" si="1"/>
        <v>0</v>
      </c>
      <c r="K14" s="72"/>
      <c r="L14" s="72"/>
      <c r="M14" s="72"/>
      <c r="N14" s="72"/>
    </row>
    <row r="15" spans="1:15" s="29" customFormat="1">
      <c r="A15" s="39" t="s">
        <v>91</v>
      </c>
      <c r="B15" s="40" t="s">
        <v>92</v>
      </c>
      <c r="C15" s="40" t="s">
        <v>148</v>
      </c>
      <c r="D15" s="43">
        <v>9.0000000000000024E-2</v>
      </c>
      <c r="E15" s="43">
        <v>0.06</v>
      </c>
      <c r="F15" s="43">
        <v>4.0000000000000008E-2</v>
      </c>
      <c r="G15" s="43">
        <v>2.0000000000000004E-2</v>
      </c>
      <c r="H15" s="43">
        <v>0</v>
      </c>
      <c r="I15" s="43">
        <v>0</v>
      </c>
      <c r="J15" s="55"/>
      <c r="K15" s="53"/>
    </row>
    <row r="16" spans="1:15" s="29" customFormat="1">
      <c r="A16" s="39" t="s">
        <v>114</v>
      </c>
      <c r="B16" s="40" t="s">
        <v>115</v>
      </c>
      <c r="C16" s="40" t="s">
        <v>148</v>
      </c>
      <c r="D16" s="43">
        <v>0.13500000000000004</v>
      </c>
      <c r="E16" s="43">
        <v>9.0000000000000011E-2</v>
      </c>
      <c r="F16" s="43">
        <v>6.0000000000000012E-2</v>
      </c>
      <c r="G16" s="43">
        <v>3.0000000000000006E-2</v>
      </c>
      <c r="H16" s="43">
        <v>0</v>
      </c>
      <c r="I16" s="43">
        <v>0</v>
      </c>
      <c r="J16" s="55"/>
      <c r="K16" s="53"/>
    </row>
    <row r="17" spans="1:11" s="29" customFormat="1">
      <c r="A17" s="39" t="s">
        <v>149</v>
      </c>
      <c r="B17" s="40" t="s">
        <v>150</v>
      </c>
      <c r="C17" s="40" t="s">
        <v>148</v>
      </c>
      <c r="D17" s="43">
        <v>0.22500000000000006</v>
      </c>
      <c r="E17" s="43">
        <v>0.15000000000000002</v>
      </c>
      <c r="F17" s="43">
        <v>0.10000000000000003</v>
      </c>
      <c r="G17" s="43">
        <v>5.0000000000000017E-2</v>
      </c>
      <c r="H17" s="43">
        <v>0</v>
      </c>
      <c r="I17" s="43">
        <v>0</v>
      </c>
      <c r="J17" s="55"/>
      <c r="K17" s="53"/>
    </row>
    <row r="18" spans="1:11" s="29" customFormat="1">
      <c r="A18" s="39" t="s">
        <v>151</v>
      </c>
      <c r="B18" s="40" t="s">
        <v>152</v>
      </c>
      <c r="C18" s="40" t="s">
        <v>148</v>
      </c>
      <c r="D18" s="43">
        <v>9.0000000000000011E-2</v>
      </c>
      <c r="E18" s="43">
        <v>0.06</v>
      </c>
      <c r="F18" s="43">
        <v>4.0000000000000008E-2</v>
      </c>
      <c r="G18" s="43">
        <v>2.0000000000000004E-2</v>
      </c>
      <c r="H18" s="43">
        <v>0</v>
      </c>
      <c r="I18" s="43">
        <v>0</v>
      </c>
      <c r="J18" s="55"/>
      <c r="K18" s="53"/>
    </row>
    <row r="19" spans="1:11" s="29" customFormat="1">
      <c r="A19" s="39" t="s">
        <v>153</v>
      </c>
      <c r="B19" s="40" t="s">
        <v>154</v>
      </c>
      <c r="C19" s="40" t="s">
        <v>148</v>
      </c>
      <c r="D19" s="43">
        <v>9.0000000000000011E-2</v>
      </c>
      <c r="E19" s="43">
        <v>0.06</v>
      </c>
      <c r="F19" s="43">
        <v>4.0000000000000008E-2</v>
      </c>
      <c r="G19" s="43">
        <v>2.0000000000000004E-2</v>
      </c>
      <c r="H19" s="43">
        <v>0</v>
      </c>
      <c r="I19" s="43">
        <v>0</v>
      </c>
      <c r="J19" s="55"/>
      <c r="K19" s="53"/>
    </row>
    <row r="20" spans="1:11" s="29" customFormat="1">
      <c r="A20" s="39" t="s">
        <v>397</v>
      </c>
      <c r="B20" s="40" t="s">
        <v>398</v>
      </c>
      <c r="C20" s="40"/>
      <c r="D20" s="43">
        <v>0.13500000000000001</v>
      </c>
      <c r="E20" s="43">
        <v>0.09</v>
      </c>
      <c r="F20" s="43">
        <v>0.06</v>
      </c>
      <c r="G20" s="43">
        <v>0.03</v>
      </c>
      <c r="H20" s="43">
        <v>0</v>
      </c>
      <c r="I20" s="43">
        <v>0</v>
      </c>
      <c r="J20" s="55"/>
      <c r="K20" s="53"/>
    </row>
    <row r="21" spans="1:11" s="29" customFormat="1">
      <c r="A21" s="39" t="s">
        <v>94</v>
      </c>
      <c r="B21" s="40" t="s">
        <v>95</v>
      </c>
      <c r="C21" s="40" t="s">
        <v>148</v>
      </c>
      <c r="D21" s="43">
        <v>0.13500000000000004</v>
      </c>
      <c r="E21" s="43">
        <v>9.0000000000000011E-2</v>
      </c>
      <c r="F21" s="43">
        <v>6.0000000000000012E-2</v>
      </c>
      <c r="G21" s="43">
        <v>3.0000000000000006E-2</v>
      </c>
      <c r="H21" s="43">
        <v>0</v>
      </c>
      <c r="I21" s="43">
        <v>0</v>
      </c>
      <c r="J21" s="55"/>
      <c r="K21" s="53"/>
    </row>
    <row r="22" spans="1:11">
      <c r="A22" s="36" t="s">
        <v>97</v>
      </c>
      <c r="B22" s="37"/>
      <c r="C22" s="54"/>
      <c r="D22" s="44">
        <f t="shared" ref="D22:I22" si="2">SUM(D23:D25)</f>
        <v>0.1</v>
      </c>
      <c r="E22" s="44">
        <f t="shared" si="2"/>
        <v>0.22000000000000003</v>
      </c>
      <c r="F22" s="44">
        <f t="shared" si="2"/>
        <v>0.23500000000000001</v>
      </c>
      <c r="G22" s="44">
        <f t="shared" si="2"/>
        <v>0.25</v>
      </c>
      <c r="H22" s="44">
        <f t="shared" si="2"/>
        <v>0.27500000000000002</v>
      </c>
      <c r="I22" s="44">
        <f t="shared" si="2"/>
        <v>0.2</v>
      </c>
      <c r="K22" s="56"/>
    </row>
    <row r="23" spans="1:11" s="29" customFormat="1">
      <c r="A23" s="39" t="s">
        <v>98</v>
      </c>
      <c r="B23" s="40" t="s">
        <v>99</v>
      </c>
      <c r="C23" s="45" t="s">
        <v>105</v>
      </c>
      <c r="D23" s="46">
        <v>0.05</v>
      </c>
      <c r="E23" s="46">
        <v>0.1</v>
      </c>
      <c r="F23" s="46">
        <v>0.1</v>
      </c>
      <c r="G23" s="46">
        <v>0.1</v>
      </c>
      <c r="H23" s="46">
        <v>0.1</v>
      </c>
      <c r="I23" s="46">
        <v>0.05</v>
      </c>
      <c r="K23" s="56"/>
    </row>
    <row r="24" spans="1:11" s="29" customFormat="1">
      <c r="A24" s="39" t="s">
        <v>117</v>
      </c>
      <c r="B24" s="40" t="s">
        <v>118</v>
      </c>
      <c r="C24" s="45"/>
      <c r="D24" s="46">
        <v>0</v>
      </c>
      <c r="E24" s="46">
        <v>0.02</v>
      </c>
      <c r="F24" s="46">
        <v>3.5000000000000003E-2</v>
      </c>
      <c r="G24" s="46">
        <v>0.05</v>
      </c>
      <c r="H24" s="46">
        <v>7.4999999999999997E-2</v>
      </c>
      <c r="I24" s="46">
        <v>0.1</v>
      </c>
    </row>
    <row r="25" spans="1:11" s="29" customFormat="1">
      <c r="A25" s="39" t="s">
        <v>119</v>
      </c>
      <c r="B25" s="40" t="s">
        <v>120</v>
      </c>
      <c r="C25" s="45" t="s">
        <v>105</v>
      </c>
      <c r="D25" s="46">
        <v>0.05</v>
      </c>
      <c r="E25" s="46">
        <v>0.1</v>
      </c>
      <c r="F25" s="46">
        <v>0.1</v>
      </c>
      <c r="G25" s="46">
        <v>0.1</v>
      </c>
      <c r="H25" s="46">
        <v>0.1</v>
      </c>
      <c r="I25" s="46">
        <v>0.05</v>
      </c>
      <c r="K25" s="56"/>
    </row>
    <row r="26" spans="1:11">
      <c r="A26" s="47" t="s">
        <v>101</v>
      </c>
      <c r="B26" s="48"/>
      <c r="C26" s="48"/>
      <c r="D26" s="49">
        <f t="shared" ref="D26:I26" si="3">D22+D14+D6</f>
        <v>1.0000000000000002</v>
      </c>
      <c r="E26" s="49">
        <f t="shared" si="3"/>
        <v>1</v>
      </c>
      <c r="F26" s="49">
        <f t="shared" si="3"/>
        <v>1</v>
      </c>
      <c r="G26" s="49">
        <f t="shared" si="3"/>
        <v>1</v>
      </c>
      <c r="H26" s="49">
        <f t="shared" si="3"/>
        <v>1</v>
      </c>
      <c r="I26" s="49">
        <f t="shared" si="3"/>
        <v>1</v>
      </c>
      <c r="K26" s="56"/>
    </row>
    <row r="27" spans="1:11">
      <c r="A27" s="78" t="s">
        <v>72</v>
      </c>
      <c r="B27" s="78"/>
      <c r="C27" s="78"/>
      <c r="D27" s="78"/>
      <c r="E27" s="78"/>
      <c r="K27" s="56"/>
    </row>
    <row r="28" spans="1:11">
      <c r="A28" s="78" t="s">
        <v>73</v>
      </c>
      <c r="B28" s="78"/>
      <c r="C28" s="78"/>
      <c r="D28" s="78"/>
      <c r="E28" s="78"/>
    </row>
  </sheetData>
  <sheetProtection algorithmName="SHA-512" hashValue="gda4CYMoGk+1g4rMmc4VAk4ibv/+cr/2LyInsH27VtlnFyUyc726Q9ebO1iH6b5WDxTqBMIO33UAqVtZ+HJdDQ==" saltValue="4nkgp5e+iR+WocoD3Qk6LQ==" spinCount="100000" sheet="1" objects="1" scenarios="1"/>
  <mergeCells count="3">
    <mergeCell ref="A3:I3"/>
    <mergeCell ref="A27:E27"/>
    <mergeCell ref="A28:E28"/>
  </mergeCells>
  <hyperlinks>
    <hyperlink ref="A1" location="'Summary Offerings'!A1" display="Return To Summary Offerings" xr:uid="{07B4411B-FEF5-4ADD-900B-35BB339C6FE2}"/>
  </hyperlinks>
  <pageMargins left="0.7" right="0.7" top="0.75" bottom="0.75" header="0.3" footer="0.3"/>
  <pageSetup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B051-AF3E-4A37-850F-15B0790AE492}">
  <sheetPr>
    <pageSetUpPr fitToPage="1"/>
  </sheetPr>
  <dimension ref="A1:N26"/>
  <sheetViews>
    <sheetView workbookViewId="0">
      <selection activeCell="F12" sqref="F12"/>
    </sheetView>
  </sheetViews>
  <sheetFormatPr defaultColWidth="9.140625" defaultRowHeight="21.75"/>
  <cols>
    <col min="1" max="1" width="13.85546875" style="28" customWidth="1"/>
    <col min="2" max="2" width="53.42578125" style="28" customWidth="1"/>
    <col min="3" max="3" width="18.7109375" style="28" hidden="1" customWidth="1"/>
    <col min="4" max="9" width="21.42578125" style="28" customWidth="1"/>
    <col min="10" max="10" width="13.140625" style="28" customWidth="1"/>
    <col min="11" max="11" width="13" style="28" customWidth="1"/>
    <col min="12" max="12" width="12.85546875" style="28" bestFit="1" customWidth="1"/>
    <col min="13" max="13" width="11.28515625" style="28" bestFit="1" customWidth="1"/>
    <col min="14" max="14" width="11.140625" style="28" bestFit="1" customWidth="1"/>
    <col min="15" max="16384" width="9.140625" style="28"/>
  </cols>
  <sheetData>
    <row r="1" spans="1:14">
      <c r="A1" s="27" t="s">
        <v>75</v>
      </c>
    </row>
    <row r="2" spans="1:14" s="29" customFormat="1"/>
    <row r="3" spans="1:14" ht="27.75">
      <c r="A3" s="77" t="s">
        <v>155</v>
      </c>
      <c r="B3" s="77"/>
      <c r="C3" s="77"/>
      <c r="D3" s="77"/>
      <c r="E3" s="77"/>
      <c r="F3" s="77"/>
      <c r="G3" s="77"/>
      <c r="H3" s="77"/>
      <c r="I3" s="77"/>
    </row>
    <row r="4" spans="1:14" s="29" customFormat="1"/>
    <row r="5" spans="1:14" s="35" customFormat="1" ht="43.5">
      <c r="A5" s="30" t="s">
        <v>77</v>
      </c>
      <c r="B5" s="31" t="s">
        <v>78</v>
      </c>
      <c r="C5" s="31" t="s">
        <v>79</v>
      </c>
      <c r="D5" s="32" t="s">
        <v>80</v>
      </c>
      <c r="E5" s="33" t="s">
        <v>81</v>
      </c>
      <c r="F5" s="34" t="s">
        <v>82</v>
      </c>
      <c r="G5" s="34" t="s">
        <v>83</v>
      </c>
      <c r="H5" s="34" t="s">
        <v>84</v>
      </c>
      <c r="I5" s="34" t="s">
        <v>85</v>
      </c>
    </row>
    <row r="6" spans="1:14">
      <c r="A6" s="36" t="s">
        <v>86</v>
      </c>
      <c r="B6" s="37"/>
      <c r="C6" s="37"/>
      <c r="D6" s="38">
        <f t="shared" ref="D6:I6" si="0">SUM(D7:D13)</f>
        <v>0</v>
      </c>
      <c r="E6" s="38">
        <f t="shared" si="0"/>
        <v>0.18</v>
      </c>
      <c r="F6" s="38">
        <f t="shared" si="0"/>
        <v>0.36499999999999988</v>
      </c>
      <c r="G6" s="38">
        <f t="shared" si="0"/>
        <v>0.55000000000000004</v>
      </c>
      <c r="H6" s="38">
        <f t="shared" si="0"/>
        <v>0.72499999999999998</v>
      </c>
      <c r="I6" s="38">
        <f t="shared" si="0"/>
        <v>0.8</v>
      </c>
      <c r="K6" s="51"/>
    </row>
    <row r="7" spans="1:14" s="29" customFormat="1">
      <c r="A7" s="39" t="s">
        <v>87</v>
      </c>
      <c r="B7" s="40" t="s">
        <v>88</v>
      </c>
      <c r="C7" s="40" t="s">
        <v>134</v>
      </c>
      <c r="D7" s="41">
        <v>0</v>
      </c>
      <c r="E7" s="41">
        <v>4.6800000000000001E-2</v>
      </c>
      <c r="F7" s="41">
        <v>9.4799999999999995E-2</v>
      </c>
      <c r="G7" s="41">
        <v>0.14299999999999999</v>
      </c>
      <c r="H7" s="41">
        <v>0.18859999999999999</v>
      </c>
      <c r="I7" s="41">
        <v>0.20800000000000002</v>
      </c>
      <c r="K7" s="53"/>
      <c r="L7" s="53"/>
      <c r="M7" s="53"/>
      <c r="N7" s="53"/>
    </row>
    <row r="8" spans="1:14" s="29" customFormat="1" ht="43.5">
      <c r="A8" s="39" t="s">
        <v>135</v>
      </c>
      <c r="B8" s="40" t="s">
        <v>136</v>
      </c>
      <c r="C8" s="45" t="s">
        <v>134</v>
      </c>
      <c r="D8" s="41">
        <v>0</v>
      </c>
      <c r="E8" s="41">
        <v>3.5099999999999999E-2</v>
      </c>
      <c r="F8" s="41">
        <v>7.1199999999999999E-2</v>
      </c>
      <c r="G8" s="41">
        <v>0.10730000000000001</v>
      </c>
      <c r="H8" s="41">
        <v>0.1414</v>
      </c>
      <c r="I8" s="41">
        <v>0.156</v>
      </c>
      <c r="K8" s="53"/>
      <c r="L8" s="53"/>
      <c r="M8" s="53"/>
      <c r="N8" s="53"/>
    </row>
    <row r="9" spans="1:14" s="29" customFormat="1" ht="43.5">
      <c r="A9" s="39" t="s">
        <v>137</v>
      </c>
      <c r="B9" s="40" t="s">
        <v>138</v>
      </c>
      <c r="C9" s="45" t="s">
        <v>134</v>
      </c>
      <c r="D9" s="41">
        <v>0</v>
      </c>
      <c r="E9" s="41">
        <v>3.5099999999999999E-2</v>
      </c>
      <c r="F9" s="41">
        <v>7.1199999999999999E-2</v>
      </c>
      <c r="G9" s="41">
        <v>0.10730000000000001</v>
      </c>
      <c r="H9" s="41">
        <v>0.1414</v>
      </c>
      <c r="I9" s="41">
        <v>0.156</v>
      </c>
      <c r="K9" s="53"/>
      <c r="L9" s="53"/>
      <c r="M9" s="53"/>
      <c r="N9" s="53"/>
    </row>
    <row r="10" spans="1:14" s="29" customFormat="1">
      <c r="A10" s="39" t="s">
        <v>139</v>
      </c>
      <c r="B10" s="40" t="s">
        <v>140</v>
      </c>
      <c r="C10" s="45" t="s">
        <v>141</v>
      </c>
      <c r="D10" s="41">
        <v>0</v>
      </c>
      <c r="E10" s="41">
        <v>1.35E-2</v>
      </c>
      <c r="F10" s="41">
        <v>2.7400000000000001E-2</v>
      </c>
      <c r="G10" s="41">
        <v>4.1200000000000001E-2</v>
      </c>
      <c r="H10" s="41">
        <v>5.4300000000000001E-2</v>
      </c>
      <c r="I10" s="41">
        <v>0.06</v>
      </c>
      <c r="K10" s="53"/>
      <c r="L10" s="53"/>
      <c r="M10" s="53"/>
      <c r="N10" s="53"/>
    </row>
    <row r="11" spans="1:14" s="29" customFormat="1">
      <c r="A11" s="39" t="s">
        <v>142</v>
      </c>
      <c r="B11" s="40" t="s">
        <v>143</v>
      </c>
      <c r="C11" s="40" t="s">
        <v>144</v>
      </c>
      <c r="D11" s="41">
        <v>0</v>
      </c>
      <c r="E11" s="41">
        <v>1.35E-2</v>
      </c>
      <c r="F11" s="41">
        <v>2.7400000000000001E-2</v>
      </c>
      <c r="G11" s="41">
        <v>4.1200000000000001E-2</v>
      </c>
      <c r="H11" s="41">
        <v>5.4300000000000001E-2</v>
      </c>
      <c r="I11" s="41">
        <v>0.06</v>
      </c>
      <c r="K11" s="53"/>
      <c r="L11" s="53"/>
      <c r="M11" s="53"/>
      <c r="N11" s="53"/>
    </row>
    <row r="12" spans="1:14" s="29" customFormat="1">
      <c r="A12" s="39" t="s">
        <v>110</v>
      </c>
      <c r="B12" s="40" t="s">
        <v>111</v>
      </c>
      <c r="C12" s="40" t="s">
        <v>145</v>
      </c>
      <c r="D12" s="41">
        <v>0</v>
      </c>
      <c r="E12" s="41">
        <v>1.7999999999999999E-2</v>
      </c>
      <c r="F12" s="41">
        <v>3.6499999999999998E-2</v>
      </c>
      <c r="G12" s="41">
        <v>5.5E-2</v>
      </c>
      <c r="H12" s="41">
        <v>7.2499999999999995E-2</v>
      </c>
      <c r="I12" s="41">
        <v>0.08</v>
      </c>
      <c r="K12" s="53"/>
      <c r="L12" s="53"/>
      <c r="M12" s="53"/>
      <c r="N12" s="53"/>
    </row>
    <row r="13" spans="1:14" s="29" customFormat="1" ht="43.5">
      <c r="A13" s="39" t="s">
        <v>146</v>
      </c>
      <c r="B13" s="40" t="s">
        <v>147</v>
      </c>
      <c r="C13" s="45" t="s">
        <v>145</v>
      </c>
      <c r="D13" s="41">
        <v>0</v>
      </c>
      <c r="E13" s="41">
        <v>1.7999999999999999E-2</v>
      </c>
      <c r="F13" s="41">
        <v>3.6499999999999998E-2</v>
      </c>
      <c r="G13" s="41">
        <v>5.5E-2</v>
      </c>
      <c r="H13" s="41">
        <v>7.2499999999999995E-2</v>
      </c>
      <c r="I13" s="41">
        <v>0.08</v>
      </c>
      <c r="K13" s="53"/>
    </row>
    <row r="14" spans="1:14">
      <c r="A14" s="36" t="s">
        <v>90</v>
      </c>
      <c r="B14" s="37"/>
      <c r="C14" s="42"/>
      <c r="D14" s="38">
        <f t="shared" ref="D14:I14" si="1">SUM(D15:D19)</f>
        <v>0.90000000000000013</v>
      </c>
      <c r="E14" s="38">
        <f t="shared" si="1"/>
        <v>0.59999999999999987</v>
      </c>
      <c r="F14" s="38">
        <f t="shared" si="1"/>
        <v>0.4</v>
      </c>
      <c r="G14" s="38">
        <f t="shared" si="1"/>
        <v>0.2</v>
      </c>
      <c r="H14" s="38">
        <f t="shared" si="1"/>
        <v>0</v>
      </c>
      <c r="I14" s="38">
        <f t="shared" si="1"/>
        <v>0</v>
      </c>
      <c r="K14" s="51"/>
    </row>
    <row r="15" spans="1:14" s="29" customFormat="1">
      <c r="A15" s="39" t="s">
        <v>156</v>
      </c>
      <c r="B15" s="40" t="s">
        <v>157</v>
      </c>
      <c r="C15" s="40" t="s">
        <v>158</v>
      </c>
      <c r="D15" s="43">
        <v>9.0000000000000011E-2</v>
      </c>
      <c r="E15" s="43">
        <v>5.9999999999999991E-2</v>
      </c>
      <c r="F15" s="43">
        <v>0.04</v>
      </c>
      <c r="G15" s="43">
        <v>0.02</v>
      </c>
      <c r="H15" s="43">
        <v>0</v>
      </c>
      <c r="I15" s="43">
        <v>0</v>
      </c>
      <c r="J15" s="55"/>
      <c r="K15" s="53"/>
    </row>
    <row r="16" spans="1:14" s="29" customFormat="1">
      <c r="A16" s="39" t="s">
        <v>122</v>
      </c>
      <c r="B16" s="40" t="s">
        <v>123</v>
      </c>
      <c r="C16" s="40" t="s">
        <v>158</v>
      </c>
      <c r="D16" s="43">
        <v>0.27000000000000007</v>
      </c>
      <c r="E16" s="43">
        <v>0.18000000000000002</v>
      </c>
      <c r="F16" s="43">
        <v>0.12000000000000002</v>
      </c>
      <c r="G16" s="43">
        <v>6.0000000000000012E-2</v>
      </c>
      <c r="H16" s="43">
        <v>0</v>
      </c>
      <c r="I16" s="43">
        <v>0</v>
      </c>
      <c r="J16" s="55"/>
      <c r="K16" s="53"/>
    </row>
    <row r="17" spans="1:11" s="29" customFormat="1">
      <c r="A17" s="39" t="s">
        <v>103</v>
      </c>
      <c r="B17" s="40" t="s">
        <v>104</v>
      </c>
      <c r="C17" s="40" t="s">
        <v>158</v>
      </c>
      <c r="D17" s="43">
        <v>0.36000000000000004</v>
      </c>
      <c r="E17" s="43">
        <v>0.23999999999999996</v>
      </c>
      <c r="F17" s="43">
        <v>0.16</v>
      </c>
      <c r="G17" s="43">
        <v>0.08</v>
      </c>
      <c r="H17" s="43">
        <v>0</v>
      </c>
      <c r="I17" s="43">
        <v>0</v>
      </c>
      <c r="J17" s="55"/>
      <c r="K17" s="53"/>
    </row>
    <row r="18" spans="1:11" s="29" customFormat="1">
      <c r="A18" s="39" t="s">
        <v>159</v>
      </c>
      <c r="B18" s="40" t="s">
        <v>160</v>
      </c>
      <c r="C18" s="40" t="s">
        <v>158</v>
      </c>
      <c r="D18" s="43">
        <v>9.0000000000000011E-2</v>
      </c>
      <c r="E18" s="43">
        <v>5.9999999999999991E-2</v>
      </c>
      <c r="F18" s="43">
        <v>0.04</v>
      </c>
      <c r="G18" s="43">
        <v>0.02</v>
      </c>
      <c r="H18" s="43">
        <v>0</v>
      </c>
      <c r="I18" s="43">
        <v>0</v>
      </c>
      <c r="J18" s="55"/>
      <c r="K18" s="53"/>
    </row>
    <row r="19" spans="1:11" s="29" customFormat="1">
      <c r="A19" s="39" t="s">
        <v>161</v>
      </c>
      <c r="B19" s="40" t="s">
        <v>162</v>
      </c>
      <c r="C19" s="40" t="s">
        <v>158</v>
      </c>
      <c r="D19" s="43">
        <v>9.0000000000000011E-2</v>
      </c>
      <c r="E19" s="43">
        <v>5.9999999999999991E-2</v>
      </c>
      <c r="F19" s="43">
        <v>0.04</v>
      </c>
      <c r="G19" s="43">
        <v>0.02</v>
      </c>
      <c r="H19" s="43">
        <v>0</v>
      </c>
      <c r="I19" s="43">
        <v>0</v>
      </c>
      <c r="J19" s="55"/>
      <c r="K19" s="53"/>
    </row>
    <row r="20" spans="1:11">
      <c r="A20" s="36" t="s">
        <v>97</v>
      </c>
      <c r="B20" s="37"/>
      <c r="C20" s="42"/>
      <c r="D20" s="44">
        <f t="shared" ref="D20:I20" si="2">SUM(D21:D23)</f>
        <v>0.1</v>
      </c>
      <c r="E20" s="44">
        <f t="shared" si="2"/>
        <v>0.22000000000000003</v>
      </c>
      <c r="F20" s="44">
        <f t="shared" si="2"/>
        <v>0.23500000000000001</v>
      </c>
      <c r="G20" s="44">
        <f t="shared" si="2"/>
        <v>0.25</v>
      </c>
      <c r="H20" s="44">
        <f t="shared" si="2"/>
        <v>0.27500000000000002</v>
      </c>
      <c r="I20" s="44">
        <f t="shared" si="2"/>
        <v>0.2</v>
      </c>
    </row>
    <row r="21" spans="1:11" s="29" customFormat="1" ht="43.5">
      <c r="A21" s="39" t="s">
        <v>98</v>
      </c>
      <c r="B21" s="40" t="s">
        <v>99</v>
      </c>
      <c r="C21" s="45" t="s">
        <v>105</v>
      </c>
      <c r="D21" s="46">
        <v>0.05</v>
      </c>
      <c r="E21" s="46">
        <v>0.1</v>
      </c>
      <c r="F21" s="46">
        <v>0.1</v>
      </c>
      <c r="G21" s="46">
        <v>0.1</v>
      </c>
      <c r="H21" s="46">
        <v>0.1</v>
      </c>
      <c r="I21" s="46">
        <v>0.05</v>
      </c>
    </row>
    <row r="22" spans="1:11" s="29" customFormat="1">
      <c r="A22" s="39" t="s">
        <v>117</v>
      </c>
      <c r="B22" s="40" t="s">
        <v>118</v>
      </c>
      <c r="C22" s="45"/>
      <c r="D22" s="46">
        <v>0</v>
      </c>
      <c r="E22" s="46">
        <v>0.02</v>
      </c>
      <c r="F22" s="46">
        <v>3.5000000000000003E-2</v>
      </c>
      <c r="G22" s="46">
        <v>0.05</v>
      </c>
      <c r="H22" s="46">
        <v>7.4999999999999997E-2</v>
      </c>
      <c r="I22" s="46">
        <v>0.1</v>
      </c>
    </row>
    <row r="23" spans="1:11" s="29" customFormat="1" ht="43.5">
      <c r="A23" s="39" t="s">
        <v>119</v>
      </c>
      <c r="B23" s="40" t="s">
        <v>120</v>
      </c>
      <c r="C23" s="45" t="s">
        <v>105</v>
      </c>
      <c r="D23" s="46">
        <v>0.05</v>
      </c>
      <c r="E23" s="46">
        <v>0.1</v>
      </c>
      <c r="F23" s="46">
        <v>0.1</v>
      </c>
      <c r="G23" s="46">
        <v>0.1</v>
      </c>
      <c r="H23" s="46">
        <v>0.1</v>
      </c>
      <c r="I23" s="46">
        <v>0.05</v>
      </c>
    </row>
    <row r="24" spans="1:11">
      <c r="A24" s="47" t="s">
        <v>101</v>
      </c>
      <c r="B24" s="48"/>
      <c r="C24" s="48"/>
      <c r="D24" s="49">
        <f t="shared" ref="D24:I24" si="3">D20+D14+D6</f>
        <v>1.0000000000000002</v>
      </c>
      <c r="E24" s="49">
        <f t="shared" si="3"/>
        <v>0.99999999999999978</v>
      </c>
      <c r="F24" s="49">
        <f t="shared" si="3"/>
        <v>0.99999999999999989</v>
      </c>
      <c r="G24" s="49">
        <f t="shared" si="3"/>
        <v>1</v>
      </c>
      <c r="H24" s="49">
        <f t="shared" si="3"/>
        <v>1</v>
      </c>
      <c r="I24" s="49">
        <f t="shared" si="3"/>
        <v>1</v>
      </c>
    </row>
    <row r="25" spans="1:11">
      <c r="A25" s="78" t="s">
        <v>72</v>
      </c>
      <c r="B25" s="78"/>
      <c r="C25" s="78"/>
      <c r="D25" s="78"/>
      <c r="E25" s="78"/>
    </row>
    <row r="26" spans="1:11">
      <c r="A26" s="78" t="s">
        <v>73</v>
      </c>
      <c r="B26" s="78"/>
      <c r="C26" s="78"/>
      <c r="D26" s="78"/>
      <c r="E26" s="78"/>
    </row>
  </sheetData>
  <sheetProtection algorithmName="SHA-512" hashValue="M51Nmmgxb53m2WpyLumUIWrEfCtInoZjE9prKfGEto5nwqU5w/LxRGsMtiTqmlN4ZtAHatteJDssX4JiBwfJAw==" saltValue="+6X1WXHqb7dMawBX4dIQUw==" spinCount="100000" sheet="1" objects="1" scenarios="1"/>
  <mergeCells count="3">
    <mergeCell ref="A3:I3"/>
    <mergeCell ref="A25:E25"/>
    <mergeCell ref="A26:E26"/>
  </mergeCells>
  <hyperlinks>
    <hyperlink ref="A1" location="'Summary Offerings'!A1" display="Return To Summary Offerings" xr:uid="{D9ECB8BA-0CD0-4122-B6E2-A97FC56469B6}"/>
  </hyperlinks>
  <pageMargins left="0.7" right="0.7" top="0.75" bottom="0.75" header="0.3" footer="0.3"/>
  <pageSetup scale="6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069A14BEC3934D9C756B7A9D9E861A" ma:contentTypeVersion="7" ma:contentTypeDescription="Create a new document." ma:contentTypeScope="" ma:versionID="8f12f7f9a56ffc3bc60d9dc802826518">
  <xsd:schema xmlns:xsd="http://www.w3.org/2001/XMLSchema" xmlns:xs="http://www.w3.org/2001/XMLSchema" xmlns:p="http://schemas.microsoft.com/office/2006/metadata/properties" xmlns:ns2="8ba1c595-9813-4141-86ee-dc5ad35c78bb" targetNamespace="http://schemas.microsoft.com/office/2006/metadata/properties" ma:root="true" ma:fieldsID="7801b4e1e1bf30066a1cf9d8f5fbba12" ns2:_="">
    <xsd:import namespace="8ba1c595-9813-4141-86ee-dc5ad35c78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c595-9813-4141-86ee-dc5ad35c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626F2B-00B9-4AA6-947C-15A82ADC3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1c595-9813-4141-86ee-dc5ad35c7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93DCBC-55EE-44EA-83B7-8A4CB901AF0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 ds:uri="8ba1c595-9813-4141-86ee-dc5ad35c78bb"/>
    <ds:schemaRef ds:uri="http://schemas.microsoft.com/office/2006/metadata/properties"/>
  </ds:schemaRefs>
</ds:datastoreItem>
</file>

<file path=customXml/itemProps3.xml><?xml version="1.0" encoding="utf-8"?>
<ds:datastoreItem xmlns:ds="http://schemas.openxmlformats.org/officeDocument/2006/customXml" ds:itemID="{6B545603-86A4-4CA1-8BAD-7E5FD9EC11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Summary Offerings</vt:lpstr>
      <vt:lpstr>Concentrated</vt:lpstr>
      <vt:lpstr>Concentrated Tax</vt:lpstr>
      <vt:lpstr>Strategic Core</vt:lpstr>
      <vt:lpstr>Strategic Core Tax</vt:lpstr>
      <vt:lpstr>Strategic w Alts</vt:lpstr>
      <vt:lpstr>Strategic w Alts Tax</vt:lpstr>
      <vt:lpstr>Estate Core</vt:lpstr>
      <vt:lpstr>Estate Core Tax</vt:lpstr>
      <vt:lpstr>Estate w Alts</vt:lpstr>
      <vt:lpstr>Estate w Alts Tax</vt:lpstr>
      <vt:lpstr>Endowment w Alts</vt:lpstr>
      <vt:lpstr>Endowment w Alts Tax</vt:lpstr>
      <vt:lpstr>Bison Objectives Distribution</vt:lpstr>
      <vt:lpstr>Bison Objectives Balanced</vt:lpstr>
      <vt:lpstr>Bison Objectives Accumulation</vt:lpstr>
      <vt:lpstr>Bison Strategies</vt:lpstr>
      <vt:lpstr>Bison American Values</vt:lpstr>
      <vt:lpstr>LS - OVLs Strategic</vt:lpstr>
      <vt:lpstr>LS - OVLs Strategic Tax</vt:lpstr>
      <vt:lpstr>LS - OVLs Estate w Alts</vt:lpstr>
      <vt:lpstr>LS - OVLs Estate w Alts Tax</vt:lpstr>
      <vt:lpstr>LS - OVLs Endowment w Alts</vt:lpstr>
      <vt:lpstr>LS - OVLs Endowment w Alts TS</vt:lpstr>
      <vt:lpstr>'Bison American Values'!Print_Area</vt:lpstr>
      <vt:lpstr>'Bison Objectives Accumulation'!Print_Area</vt:lpstr>
      <vt:lpstr>'Bison Objectives Balanced'!Print_Area</vt:lpstr>
      <vt:lpstr>'Bison Objectives Distribution'!Print_Area</vt:lpstr>
      <vt:lpstr>'Endowment w Alts'!Print_Area</vt:lpstr>
      <vt:lpstr>'Endowment w Alts Tax'!Print_Area</vt:lpstr>
      <vt:lpstr>'Estate Core'!Print_Area</vt:lpstr>
      <vt:lpstr>'Estate Core Tax'!Print_Area</vt:lpstr>
      <vt:lpstr>'Estate w Alts'!Print_Area</vt:lpstr>
      <vt:lpstr>'Estate w Alts Tax'!Print_Area</vt:lpstr>
      <vt:lpstr>'LS - OVLs Endowment w Alts'!Print_Area</vt:lpstr>
      <vt:lpstr>'LS - OVLs Endowment w Alts TS'!Print_Area</vt:lpstr>
      <vt:lpstr>'LS - OVLs Estate w Alts'!Print_Area</vt:lpstr>
      <vt:lpstr>'LS - OVLs Estate w Alts Tax'!Print_Area</vt:lpstr>
      <vt:lpstr>'LS - OVLs Strategic'!Print_Area</vt:lpstr>
      <vt:lpstr>'LS - OVLs Strategic Tax'!Print_Area</vt:lpstr>
      <vt:lpstr>'Strategic Core'!Print_Area</vt:lpstr>
      <vt:lpstr>'Strategic Core Tax'!Print_Area</vt:lpstr>
      <vt:lpstr>'Strategic w Alts'!Print_Area</vt:lpstr>
      <vt:lpstr>'Strategic w Alts Tax'!Print_Area</vt:lpstr>
      <vt:lpstr>'Summary Offerings'!Print_Area</vt:lpstr>
    </vt:vector>
  </TitlesOfParts>
  <Company>Four Winds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Urena</dc:creator>
  <cp:lastModifiedBy>Justin Boller</cp:lastModifiedBy>
  <cp:lastPrinted>2026-05-15T16:12:53Z</cp:lastPrinted>
  <dcterms:created xsi:type="dcterms:W3CDTF">2026-05-14T17:29:06Z</dcterms:created>
  <dcterms:modified xsi:type="dcterms:W3CDTF">2026-05-15T16:21:27Z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0x01010093069A14BEC3934D9C756B7A9D9E861A</vt:lpwstr>
  </property>
</Properties>
</file>